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6405" tabRatio="603" activeTab="7"/>
  </bookViews>
  <sheets>
    <sheet name="1st" sheetId="25" r:id="rId1"/>
    <sheet name="2nd" sheetId="17" r:id="rId2"/>
    <sheet name="3rd" sheetId="5" r:id="rId3"/>
    <sheet name="4th" sheetId="20" r:id="rId4"/>
    <sheet name="5th  " sheetId="6" r:id="rId5"/>
    <sheet name="6th" sheetId="26" r:id="rId6"/>
    <sheet name="7th " sheetId="7" r:id="rId7"/>
    <sheet name="8th " sheetId="8" r:id="rId8"/>
    <sheet name="9th " sheetId="24" r:id="rId9"/>
    <sheet name="10th" sheetId="21" r:id="rId10"/>
    <sheet name="11th " sheetId="14" r:id="rId11"/>
    <sheet name="12th" sheetId="16" r:id="rId12"/>
    <sheet name="LKG" sheetId="4" r:id="rId13"/>
    <sheet name="UKG" sheetId="12" r:id="rId14"/>
  </sheets>
  <definedNames>
    <definedName name="_GoBack" localSheetId="10">'11th '!$A$2</definedName>
  </definedNames>
  <calcPr calcId="124519"/>
</workbook>
</file>

<file path=xl/calcChain.xml><?xml version="1.0" encoding="utf-8"?>
<calcChain xmlns="http://schemas.openxmlformats.org/spreadsheetml/2006/main">
  <c r="CY31" i="20"/>
  <c r="CT31"/>
  <c r="CO31"/>
  <c r="CJ31"/>
  <c r="CE31"/>
  <c r="DJ31" s="1"/>
  <c r="DK31" s="1"/>
  <c r="BM31"/>
  <c r="BN31" s="1"/>
  <c r="AZ31"/>
  <c r="BA31" s="1"/>
  <c r="AM31"/>
  <c r="AN31" s="1"/>
  <c r="Z31"/>
  <c r="AA31" s="1"/>
  <c r="M31"/>
  <c r="N31" s="1"/>
  <c r="CY30"/>
  <c r="CT30"/>
  <c r="CO30"/>
  <c r="CJ30"/>
  <c r="DJ30" s="1"/>
  <c r="DK30" s="1"/>
  <c r="CE30"/>
  <c r="BN30"/>
  <c r="BM30"/>
  <c r="BA30"/>
  <c r="AZ30"/>
  <c r="AN30"/>
  <c r="AM30"/>
  <c r="AA30"/>
  <c r="Z30"/>
  <c r="N30"/>
  <c r="M30"/>
  <c r="BY30" s="1"/>
  <c r="BZ30" s="1"/>
  <c r="CY29"/>
  <c r="CT29"/>
  <c r="CO29"/>
  <c r="CJ29"/>
  <c r="CE29"/>
  <c r="DJ29" s="1"/>
  <c r="DK29" s="1"/>
  <c r="BM29"/>
  <c r="BN29" s="1"/>
  <c r="AZ29"/>
  <c r="BA29" s="1"/>
  <c r="AM29"/>
  <c r="AN29" s="1"/>
  <c r="Z29"/>
  <c r="AA29" s="1"/>
  <c r="M29"/>
  <c r="N29" s="1"/>
  <c r="CY28"/>
  <c r="CT28"/>
  <c r="CO28"/>
  <c r="CJ28"/>
  <c r="DJ28" s="1"/>
  <c r="DK28" s="1"/>
  <c r="CE28"/>
  <c r="BN28"/>
  <c r="BM28"/>
  <c r="BA28"/>
  <c r="AZ28"/>
  <c r="AN28"/>
  <c r="AM28"/>
  <c r="AA28"/>
  <c r="Z28"/>
  <c r="N28"/>
  <c r="M28"/>
  <c r="BY28" s="1"/>
  <c r="BZ28" s="1"/>
  <c r="CY27"/>
  <c r="CT27"/>
  <c r="CO27"/>
  <c r="CJ27"/>
  <c r="CE27"/>
  <c r="DJ27" s="1"/>
  <c r="DK27" s="1"/>
  <c r="BM27"/>
  <c r="BN27" s="1"/>
  <c r="AZ27"/>
  <c r="BA27" s="1"/>
  <c r="AM27"/>
  <c r="AN27" s="1"/>
  <c r="Z27"/>
  <c r="AA27" s="1"/>
  <c r="M27"/>
  <c r="N27" s="1"/>
  <c r="CY26"/>
  <c r="CT26"/>
  <c r="CO26"/>
  <c r="CJ26"/>
  <c r="CE26"/>
  <c r="DJ26" s="1"/>
  <c r="DK26" s="1"/>
  <c r="BM26"/>
  <c r="BN26" s="1"/>
  <c r="AZ26"/>
  <c r="BA26" s="1"/>
  <c r="AM26"/>
  <c r="AN26" s="1"/>
  <c r="Z26"/>
  <c r="AA26" s="1"/>
  <c r="M26"/>
  <c r="BY26" s="1"/>
  <c r="BZ26" s="1"/>
  <c r="CY25"/>
  <c r="CT25"/>
  <c r="CO25"/>
  <c r="CJ25"/>
  <c r="CE25"/>
  <c r="DJ25" s="1"/>
  <c r="DK25" s="1"/>
  <c r="BM25"/>
  <c r="BN25" s="1"/>
  <c r="AZ25"/>
  <c r="BA25" s="1"/>
  <c r="AM25"/>
  <c r="AN25" s="1"/>
  <c r="Z25"/>
  <c r="AA25" s="1"/>
  <c r="M25"/>
  <c r="N25" s="1"/>
  <c r="CY24"/>
  <c r="CT24"/>
  <c r="CO24"/>
  <c r="CJ24"/>
  <c r="CE24"/>
  <c r="DJ24" s="1"/>
  <c r="DK24" s="1"/>
  <c r="BM24"/>
  <c r="BN24" s="1"/>
  <c r="AZ24"/>
  <c r="BA24" s="1"/>
  <c r="AM24"/>
  <c r="AN24" s="1"/>
  <c r="Z24"/>
  <c r="AA24" s="1"/>
  <c r="M24"/>
  <c r="BY24" s="1"/>
  <c r="BZ24" s="1"/>
  <c r="CY23"/>
  <c r="CT23"/>
  <c r="CO23"/>
  <c r="CJ23"/>
  <c r="DJ23" s="1"/>
  <c r="DK23" s="1"/>
  <c r="CE23"/>
  <c r="BN23"/>
  <c r="BM23"/>
  <c r="BA23"/>
  <c r="AZ23"/>
  <c r="AN23"/>
  <c r="AM23"/>
  <c r="AA23"/>
  <c r="Z23"/>
  <c r="N23"/>
  <c r="M23"/>
  <c r="BY23" s="1"/>
  <c r="BZ23" s="1"/>
  <c r="CY22"/>
  <c r="CT22"/>
  <c r="CO22"/>
  <c r="CJ22"/>
  <c r="CE22"/>
  <c r="DJ22" s="1"/>
  <c r="DK22" s="1"/>
  <c r="BM22"/>
  <c r="BN22" s="1"/>
  <c r="AZ22"/>
  <c r="BA22" s="1"/>
  <c r="AM22"/>
  <c r="AN22" s="1"/>
  <c r="Z22"/>
  <c r="AA22" s="1"/>
  <c r="M22"/>
  <c r="BY22" s="1"/>
  <c r="BZ22" s="1"/>
  <c r="CY21"/>
  <c r="CT21"/>
  <c r="CO21"/>
  <c r="CJ21"/>
  <c r="DJ21" s="1"/>
  <c r="DK21" s="1"/>
  <c r="CE21"/>
  <c r="BN21"/>
  <c r="BM21"/>
  <c r="BA21"/>
  <c r="AZ21"/>
  <c r="AM21"/>
  <c r="AN21" s="1"/>
  <c r="Z21"/>
  <c r="AA21" s="1"/>
  <c r="M21"/>
  <c r="N21" s="1"/>
  <c r="CY20"/>
  <c r="CT20"/>
  <c r="CO20"/>
  <c r="CJ20"/>
  <c r="CE20"/>
  <c r="DJ20" s="1"/>
  <c r="DK20" s="1"/>
  <c r="BM20"/>
  <c r="BN20" s="1"/>
  <c r="AZ20"/>
  <c r="BA20" s="1"/>
  <c r="AM20"/>
  <c r="AN20" s="1"/>
  <c r="Z20"/>
  <c r="AA20" s="1"/>
  <c r="M20"/>
  <c r="BY20" s="1"/>
  <c r="BZ20" s="1"/>
  <c r="CY19"/>
  <c r="CT19"/>
  <c r="CO19"/>
  <c r="CJ19"/>
  <c r="CE19"/>
  <c r="DJ19" s="1"/>
  <c r="DK19" s="1"/>
  <c r="BM19"/>
  <c r="BN19" s="1"/>
  <c r="AZ19"/>
  <c r="BA19" s="1"/>
  <c r="AM19"/>
  <c r="AN19" s="1"/>
  <c r="Z19"/>
  <c r="AA19" s="1"/>
  <c r="M19"/>
  <c r="N19" s="1"/>
  <c r="CY18"/>
  <c r="CT18"/>
  <c r="CO18"/>
  <c r="CJ18"/>
  <c r="CE18"/>
  <c r="DJ18" s="1"/>
  <c r="DK18" s="1"/>
  <c r="BN18"/>
  <c r="BM18"/>
  <c r="AZ18"/>
  <c r="BA18" s="1"/>
  <c r="AM18"/>
  <c r="AN18" s="1"/>
  <c r="Z18"/>
  <c r="AA18" s="1"/>
  <c r="M18"/>
  <c r="BY18" s="1"/>
  <c r="BZ18" s="1"/>
  <c r="CY17"/>
  <c r="CT17"/>
  <c r="CO17"/>
  <c r="CJ17"/>
  <c r="CE17"/>
  <c r="DJ17" s="1"/>
  <c r="DK17" s="1"/>
  <c r="BM17"/>
  <c r="BN17" s="1"/>
  <c r="AZ17"/>
  <c r="BA17" s="1"/>
  <c r="AM17"/>
  <c r="AN17" s="1"/>
  <c r="Z17"/>
  <c r="AA17" s="1"/>
  <c r="M17"/>
  <c r="N17" s="1"/>
  <c r="CY16"/>
  <c r="CT16"/>
  <c r="CO16"/>
  <c r="CJ16"/>
  <c r="CE16"/>
  <c r="DJ16" s="1"/>
  <c r="DK16" s="1"/>
  <c r="BM16"/>
  <c r="BN16" s="1"/>
  <c r="AZ16"/>
  <c r="BA16" s="1"/>
  <c r="AM16"/>
  <c r="AN16" s="1"/>
  <c r="Z16"/>
  <c r="AA16" s="1"/>
  <c r="M16"/>
  <c r="BY16" s="1"/>
  <c r="BZ16" s="1"/>
  <c r="CY15"/>
  <c r="CT15"/>
  <c r="CO15"/>
  <c r="CJ15"/>
  <c r="CE15"/>
  <c r="DJ15" s="1"/>
  <c r="DK15" s="1"/>
  <c r="BM15"/>
  <c r="BN15" s="1"/>
  <c r="AZ15"/>
  <c r="BA15" s="1"/>
  <c r="AM15"/>
  <c r="AN15" s="1"/>
  <c r="Z15"/>
  <c r="AA15" s="1"/>
  <c r="M15"/>
  <c r="N15" s="1"/>
  <c r="CY14"/>
  <c r="CT14"/>
  <c r="CO14"/>
  <c r="CJ14"/>
  <c r="CE14"/>
  <c r="DJ14" s="1"/>
  <c r="DK14" s="1"/>
  <c r="BM14"/>
  <c r="BN14" s="1"/>
  <c r="AZ14"/>
  <c r="BA14" s="1"/>
  <c r="AM14"/>
  <c r="AN14" s="1"/>
  <c r="Z14"/>
  <c r="AA14" s="1"/>
  <c r="M14"/>
  <c r="BY14" s="1"/>
  <c r="BZ14" s="1"/>
  <c r="CY13"/>
  <c r="CT13"/>
  <c r="CO13"/>
  <c r="CJ13"/>
  <c r="CE13"/>
  <c r="DJ13" s="1"/>
  <c r="DK13" s="1"/>
  <c r="BN13"/>
  <c r="BM13"/>
  <c r="AZ13"/>
  <c r="BA13" s="1"/>
  <c r="AM13"/>
  <c r="AN13" s="1"/>
  <c r="Z13"/>
  <c r="AA13" s="1"/>
  <c r="M13"/>
  <c r="N13" s="1"/>
  <c r="CY12"/>
  <c r="CT12"/>
  <c r="CO12"/>
  <c r="CJ12"/>
  <c r="CE12"/>
  <c r="DJ12" s="1"/>
  <c r="DK12" s="1"/>
  <c r="BM12"/>
  <c r="BN12" s="1"/>
  <c r="AZ12"/>
  <c r="BA12" s="1"/>
  <c r="AM12"/>
  <c r="AN12" s="1"/>
  <c r="Z12"/>
  <c r="AA12" s="1"/>
  <c r="M12"/>
  <c r="BY12" s="1"/>
  <c r="BZ12" s="1"/>
  <c r="CY11"/>
  <c r="CT11"/>
  <c r="CO11"/>
  <c r="CJ11"/>
  <c r="DJ11" s="1"/>
  <c r="DK11" s="1"/>
  <c r="CE11"/>
  <c r="BN11"/>
  <c r="BM11"/>
  <c r="AZ11"/>
  <c r="BA11" s="1"/>
  <c r="AM11"/>
  <c r="AN11" s="1"/>
  <c r="Z11"/>
  <c r="AA11" s="1"/>
  <c r="M11"/>
  <c r="N11" s="1"/>
  <c r="CY10"/>
  <c r="CT10"/>
  <c r="CO10"/>
  <c r="CJ10"/>
  <c r="CE10"/>
  <c r="DJ10" s="1"/>
  <c r="DK10" s="1"/>
  <c r="BN10"/>
  <c r="BM10"/>
  <c r="BA10"/>
  <c r="AZ10"/>
  <c r="AN10"/>
  <c r="AM10"/>
  <c r="AA10"/>
  <c r="Z10"/>
  <c r="N10"/>
  <c r="M10"/>
  <c r="BY10" s="1"/>
  <c r="BZ10" s="1"/>
  <c r="CY9"/>
  <c r="CT9"/>
  <c r="CO9"/>
  <c r="CJ9"/>
  <c r="CE9"/>
  <c r="DJ9" s="1"/>
  <c r="DK9" s="1"/>
  <c r="BM9"/>
  <c r="BN9" s="1"/>
  <c r="AZ9"/>
  <c r="BA9" s="1"/>
  <c r="AM9"/>
  <c r="AN9" s="1"/>
  <c r="Z9"/>
  <c r="AA9" s="1"/>
  <c r="M9"/>
  <c r="N9" s="1"/>
  <c r="CY8"/>
  <c r="CT8"/>
  <c r="CO8"/>
  <c r="CJ8"/>
  <c r="DJ8" s="1"/>
  <c r="DK8" s="1"/>
  <c r="CE8"/>
  <c r="BN8"/>
  <c r="BM8"/>
  <c r="BA8"/>
  <c r="AZ8"/>
  <c r="AN8"/>
  <c r="AM8"/>
  <c r="AA8"/>
  <c r="Z8"/>
  <c r="N8"/>
  <c r="M8"/>
  <c r="BY8" s="1"/>
  <c r="BZ8" s="1"/>
  <c r="CY7"/>
  <c r="CT7"/>
  <c r="CO7"/>
  <c r="CJ7"/>
  <c r="CE7"/>
  <c r="DJ7" s="1"/>
  <c r="DK7" s="1"/>
  <c r="BM7"/>
  <c r="BN7" s="1"/>
  <c r="AZ7"/>
  <c r="BA7" s="1"/>
  <c r="AM7"/>
  <c r="AN7" s="1"/>
  <c r="Z7"/>
  <c r="AA7" s="1"/>
  <c r="M7"/>
  <c r="N7" s="1"/>
  <c r="AZ35" i="25"/>
  <c r="CC35" s="1"/>
  <c r="AM35"/>
  <c r="AN35" s="1"/>
  <c r="AO35" s="1"/>
  <c r="Z35"/>
  <c r="BU35" s="1"/>
  <c r="BV35" s="1"/>
  <c r="M35"/>
  <c r="BQ35" s="1"/>
  <c r="AZ34"/>
  <c r="CC34" s="1"/>
  <c r="AM34"/>
  <c r="AN34" s="1"/>
  <c r="AO34" s="1"/>
  <c r="AA34"/>
  <c r="AB34" s="1"/>
  <c r="Z34"/>
  <c r="BU34" s="1"/>
  <c r="BV34" s="1"/>
  <c r="N34"/>
  <c r="M34"/>
  <c r="BQ34" s="1"/>
  <c r="BQ33"/>
  <c r="AZ33"/>
  <c r="BA33" s="1"/>
  <c r="BB33" s="1"/>
  <c r="AM33"/>
  <c r="AN33" s="1"/>
  <c r="AO33" s="1"/>
  <c r="AA33"/>
  <c r="AB33" s="1"/>
  <c r="Z33"/>
  <c r="BU33" s="1"/>
  <c r="BV33" s="1"/>
  <c r="N33"/>
  <c r="M33"/>
  <c r="BQ32"/>
  <c r="AZ32"/>
  <c r="BA32" s="1"/>
  <c r="BB32" s="1"/>
  <c r="AM32"/>
  <c r="AN32" s="1"/>
  <c r="AO32" s="1"/>
  <c r="AA32"/>
  <c r="AB32" s="1"/>
  <c r="Z32"/>
  <c r="BU32" s="1"/>
  <c r="BV32" s="1"/>
  <c r="N32"/>
  <c r="M32"/>
  <c r="BQ31"/>
  <c r="AZ31"/>
  <c r="BA31" s="1"/>
  <c r="BB31" s="1"/>
  <c r="AM31"/>
  <c r="AN31" s="1"/>
  <c r="AO31" s="1"/>
  <c r="AA31"/>
  <c r="AB31" s="1"/>
  <c r="Z31"/>
  <c r="BU31" s="1"/>
  <c r="BV31" s="1"/>
  <c r="N31"/>
  <c r="M31"/>
  <c r="BQ30"/>
  <c r="AZ30"/>
  <c r="BA30" s="1"/>
  <c r="BB30" s="1"/>
  <c r="AM30"/>
  <c r="AN30" s="1"/>
  <c r="AO30" s="1"/>
  <c r="AA30"/>
  <c r="AB30" s="1"/>
  <c r="Z30"/>
  <c r="BU30" s="1"/>
  <c r="BV30" s="1"/>
  <c r="N30"/>
  <c r="M30"/>
  <c r="BA29"/>
  <c r="BB29" s="1"/>
  <c r="AZ29"/>
  <c r="CC29" s="1"/>
  <c r="AM29"/>
  <c r="AN29" s="1"/>
  <c r="AO29" s="1"/>
  <c r="Z29"/>
  <c r="BU29" s="1"/>
  <c r="BV29" s="1"/>
  <c r="M29"/>
  <c r="BQ29" s="1"/>
  <c r="AZ28"/>
  <c r="CC28" s="1"/>
  <c r="AM28"/>
  <c r="AN28" s="1"/>
  <c r="AO28" s="1"/>
  <c r="AA28"/>
  <c r="AB28" s="1"/>
  <c r="Z28"/>
  <c r="BU28" s="1"/>
  <c r="BV28" s="1"/>
  <c r="N28"/>
  <c r="M28"/>
  <c r="BQ28" s="1"/>
  <c r="BA27"/>
  <c r="BB27" s="1"/>
  <c r="AZ27"/>
  <c r="CC27" s="1"/>
  <c r="AM27"/>
  <c r="AN27" s="1"/>
  <c r="AO27" s="1"/>
  <c r="Z27"/>
  <c r="BU27" s="1"/>
  <c r="BV27" s="1"/>
  <c r="M27"/>
  <c r="BQ27" s="1"/>
  <c r="AZ26"/>
  <c r="CC26" s="1"/>
  <c r="AM26"/>
  <c r="AN26" s="1"/>
  <c r="AO26" s="1"/>
  <c r="AA26"/>
  <c r="AB26" s="1"/>
  <c r="Z26"/>
  <c r="BU26" s="1"/>
  <c r="BV26" s="1"/>
  <c r="N26"/>
  <c r="M26"/>
  <c r="BQ26" s="1"/>
  <c r="BA25"/>
  <c r="BB25" s="1"/>
  <c r="AZ25"/>
  <c r="CC25" s="1"/>
  <c r="AM25"/>
  <c r="AN25" s="1"/>
  <c r="AO25" s="1"/>
  <c r="Z25"/>
  <c r="BU25" s="1"/>
  <c r="BV25" s="1"/>
  <c r="M25"/>
  <c r="BQ25" s="1"/>
  <c r="AZ24"/>
  <c r="CC24" s="1"/>
  <c r="AM24"/>
  <c r="AN24" s="1"/>
  <c r="AO24" s="1"/>
  <c r="AA24"/>
  <c r="AB24" s="1"/>
  <c r="Z24"/>
  <c r="BU24" s="1"/>
  <c r="BV24" s="1"/>
  <c r="N24"/>
  <c r="M24"/>
  <c r="BQ24" s="1"/>
  <c r="BA23"/>
  <c r="BB23" s="1"/>
  <c r="AZ23"/>
  <c r="CC23" s="1"/>
  <c r="AM23"/>
  <c r="AN23" s="1"/>
  <c r="AO23" s="1"/>
  <c r="Z23"/>
  <c r="BU23" s="1"/>
  <c r="BV23" s="1"/>
  <c r="M23"/>
  <c r="BQ23" s="1"/>
  <c r="AZ22"/>
  <c r="CC22" s="1"/>
  <c r="AM22"/>
  <c r="AN22" s="1"/>
  <c r="AO22" s="1"/>
  <c r="Z22"/>
  <c r="BU22" s="1"/>
  <c r="BV22" s="1"/>
  <c r="M22"/>
  <c r="BQ22" s="1"/>
  <c r="AZ21"/>
  <c r="CC21" s="1"/>
  <c r="AM21"/>
  <c r="BY21" s="1"/>
  <c r="BZ21" s="1"/>
  <c r="Z21"/>
  <c r="BU21" s="1"/>
  <c r="BV21" s="1"/>
  <c r="M21"/>
  <c r="BQ21" s="1"/>
  <c r="AZ20"/>
  <c r="CC20" s="1"/>
  <c r="AM20"/>
  <c r="AN20" s="1"/>
  <c r="AO20" s="1"/>
  <c r="AA20"/>
  <c r="AB20" s="1"/>
  <c r="Z20"/>
  <c r="BU20" s="1"/>
  <c r="BV20" s="1"/>
  <c r="N20"/>
  <c r="M20"/>
  <c r="BQ20" s="1"/>
  <c r="BA19"/>
  <c r="BB19" s="1"/>
  <c r="AZ19"/>
  <c r="CC19" s="1"/>
  <c r="AM19"/>
  <c r="AN19" s="1"/>
  <c r="AO19" s="1"/>
  <c r="Z19"/>
  <c r="BU19" s="1"/>
  <c r="BV19" s="1"/>
  <c r="M19"/>
  <c r="BQ19" s="1"/>
  <c r="AZ18"/>
  <c r="CC18" s="1"/>
  <c r="AM18"/>
  <c r="AN18" s="1"/>
  <c r="AO18" s="1"/>
  <c r="AA18"/>
  <c r="AB18" s="1"/>
  <c r="Z18"/>
  <c r="BU18" s="1"/>
  <c r="BV18" s="1"/>
  <c r="N18"/>
  <c r="M18"/>
  <c r="BQ18" s="1"/>
  <c r="BA17"/>
  <c r="BB17" s="1"/>
  <c r="AZ17"/>
  <c r="CC17" s="1"/>
  <c r="AM17"/>
  <c r="AN17" s="1"/>
  <c r="AO17" s="1"/>
  <c r="Z17"/>
  <c r="BU17" s="1"/>
  <c r="BV17" s="1"/>
  <c r="M17"/>
  <c r="BQ17" s="1"/>
  <c r="AZ16"/>
  <c r="CC16" s="1"/>
  <c r="AM16"/>
  <c r="AN16" s="1"/>
  <c r="AO16" s="1"/>
  <c r="AA16"/>
  <c r="AB16" s="1"/>
  <c r="Z16"/>
  <c r="BU16" s="1"/>
  <c r="BV16" s="1"/>
  <c r="N16"/>
  <c r="M16"/>
  <c r="BQ16" s="1"/>
  <c r="BA15"/>
  <c r="BB15" s="1"/>
  <c r="AZ15"/>
  <c r="CC15" s="1"/>
  <c r="AM15"/>
  <c r="AN15" s="1"/>
  <c r="AO15" s="1"/>
  <c r="Z15"/>
  <c r="BU15" s="1"/>
  <c r="BV15" s="1"/>
  <c r="M15"/>
  <c r="BQ15" s="1"/>
  <c r="AZ14"/>
  <c r="CC14" s="1"/>
  <c r="AM14"/>
  <c r="AN14" s="1"/>
  <c r="AO14" s="1"/>
  <c r="AA14"/>
  <c r="AB14" s="1"/>
  <c r="Z14"/>
  <c r="BU14" s="1"/>
  <c r="BV14" s="1"/>
  <c r="N14"/>
  <c r="M14"/>
  <c r="BQ14" s="1"/>
  <c r="BA13"/>
  <c r="BB13" s="1"/>
  <c r="AZ13"/>
  <c r="CC13" s="1"/>
  <c r="AM13"/>
  <c r="AN13" s="1"/>
  <c r="AO13" s="1"/>
  <c r="Z13"/>
  <c r="BU13" s="1"/>
  <c r="BV13" s="1"/>
  <c r="M13"/>
  <c r="BQ13" s="1"/>
  <c r="AZ12"/>
  <c r="CC12" s="1"/>
  <c r="AM12"/>
  <c r="AN12" s="1"/>
  <c r="AO12" s="1"/>
  <c r="AA12"/>
  <c r="AB12" s="1"/>
  <c r="Z12"/>
  <c r="BU12" s="1"/>
  <c r="BV12" s="1"/>
  <c r="N12"/>
  <c r="M12"/>
  <c r="BQ12" s="1"/>
  <c r="BA11"/>
  <c r="BB11" s="1"/>
  <c r="AZ11"/>
  <c r="CC11" s="1"/>
  <c r="AM11"/>
  <c r="AN11" s="1"/>
  <c r="AO11" s="1"/>
  <c r="Z11"/>
  <c r="BU11" s="1"/>
  <c r="BV11" s="1"/>
  <c r="M11"/>
  <c r="BQ11" s="1"/>
  <c r="AZ10"/>
  <c r="CC10" s="1"/>
  <c r="AM10"/>
  <c r="AN10" s="1"/>
  <c r="AO10" s="1"/>
  <c r="AA10"/>
  <c r="AB10" s="1"/>
  <c r="Z10"/>
  <c r="BU10" s="1"/>
  <c r="BV10" s="1"/>
  <c r="N10"/>
  <c r="M10"/>
  <c r="BQ10" s="1"/>
  <c r="BA9"/>
  <c r="BB9" s="1"/>
  <c r="AZ9"/>
  <c r="CC9" s="1"/>
  <c r="AM9"/>
  <c r="AN9" s="1"/>
  <c r="AO9" s="1"/>
  <c r="Z9"/>
  <c r="BU9" s="1"/>
  <c r="BV9" s="1"/>
  <c r="M9"/>
  <c r="BQ9" s="1"/>
  <c r="AZ8"/>
  <c r="CC8" s="1"/>
  <c r="AM8"/>
  <c r="AN8" s="1"/>
  <c r="AO8" s="1"/>
  <c r="AA8"/>
  <c r="AB8" s="1"/>
  <c r="Z8"/>
  <c r="BU8" s="1"/>
  <c r="BV8" s="1"/>
  <c r="N8"/>
  <c r="M8"/>
  <c r="BQ8" s="1"/>
  <c r="BA7"/>
  <c r="BB7" s="1"/>
  <c r="AZ7"/>
  <c r="CC7" s="1"/>
  <c r="AM7"/>
  <c r="AN7" s="1"/>
  <c r="AO7" s="1"/>
  <c r="Z7"/>
  <c r="BU7" s="1"/>
  <c r="BV7" s="1"/>
  <c r="M7"/>
  <c r="BQ7" s="1"/>
  <c r="AZ6"/>
  <c r="CC6" s="1"/>
  <c r="AM6"/>
  <c r="AN6" s="1"/>
  <c r="AO6" s="1"/>
  <c r="AA6"/>
  <c r="AB6" s="1"/>
  <c r="Z6"/>
  <c r="BU6" s="1"/>
  <c r="BV6" s="1"/>
  <c r="N6"/>
  <c r="M6"/>
  <c r="BQ6" s="1"/>
  <c r="AZ5"/>
  <c r="CC5" s="1"/>
  <c r="AM5"/>
  <c r="AN5" s="1"/>
  <c r="AO5" s="1"/>
  <c r="Z5"/>
  <c r="BU5" s="1"/>
  <c r="BV5" s="1"/>
  <c r="M5"/>
  <c r="BQ5" s="1"/>
  <c r="BY11" i="20" l="1"/>
  <c r="BZ11" s="1"/>
  <c r="N12"/>
  <c r="BY13"/>
  <c r="BZ13" s="1"/>
  <c r="N14"/>
  <c r="BY15"/>
  <c r="BZ15" s="1"/>
  <c r="N16"/>
  <c r="BY17"/>
  <c r="BZ17" s="1"/>
  <c r="N18"/>
  <c r="BY19"/>
  <c r="BZ19" s="1"/>
  <c r="N20"/>
  <c r="BY21"/>
  <c r="BZ21" s="1"/>
  <c r="N22"/>
  <c r="N24"/>
  <c r="BY25"/>
  <c r="BZ25" s="1"/>
  <c r="N26"/>
  <c r="BY27"/>
  <c r="BZ27" s="1"/>
  <c r="BY29"/>
  <c r="BZ29" s="1"/>
  <c r="BY31"/>
  <c r="BZ31" s="1"/>
  <c r="BY7"/>
  <c r="BZ7" s="1"/>
  <c r="BY9"/>
  <c r="BZ9" s="1"/>
  <c r="CC30" i="25"/>
  <c r="CC31"/>
  <c r="CC32"/>
  <c r="CC33"/>
  <c r="BA6"/>
  <c r="BB6" s="1"/>
  <c r="N7"/>
  <c r="AA7"/>
  <c r="AB7" s="1"/>
  <c r="BA8"/>
  <c r="BB8" s="1"/>
  <c r="N9"/>
  <c r="AA9"/>
  <c r="AB9" s="1"/>
  <c r="BA10"/>
  <c r="BB10" s="1"/>
  <c r="N11"/>
  <c r="AA11"/>
  <c r="AB11" s="1"/>
  <c r="BA12"/>
  <c r="BB12" s="1"/>
  <c r="N13"/>
  <c r="AA13"/>
  <c r="AB13" s="1"/>
  <c r="BA14"/>
  <c r="BB14" s="1"/>
  <c r="N15"/>
  <c r="AA15"/>
  <c r="AB15" s="1"/>
  <c r="BA16"/>
  <c r="BB16" s="1"/>
  <c r="N17"/>
  <c r="AA17"/>
  <c r="AB17" s="1"/>
  <c r="BA18"/>
  <c r="BB18" s="1"/>
  <c r="N19"/>
  <c r="AA19"/>
  <c r="AB19" s="1"/>
  <c r="BA20"/>
  <c r="BB20" s="1"/>
  <c r="AN21"/>
  <c r="AO21" s="1"/>
  <c r="AA22"/>
  <c r="AB22" s="1"/>
  <c r="N23"/>
  <c r="AA23"/>
  <c r="AB23" s="1"/>
  <c r="BA24"/>
  <c r="BB24" s="1"/>
  <c r="N25"/>
  <c r="AA25"/>
  <c r="AB25" s="1"/>
  <c r="BA26"/>
  <c r="BB26" s="1"/>
  <c r="N27"/>
  <c r="AA27"/>
  <c r="AB27" s="1"/>
  <c r="BA28"/>
  <c r="BB28" s="1"/>
  <c r="N29"/>
  <c r="AA29"/>
  <c r="AB29" s="1"/>
  <c r="BR7"/>
  <c r="BR9"/>
  <c r="BR11"/>
  <c r="BR13"/>
  <c r="BR15"/>
  <c r="BR17"/>
  <c r="BR19"/>
  <c r="CN21"/>
  <c r="CO21" s="1"/>
  <c r="BR21"/>
  <c r="BR23"/>
  <c r="BR25"/>
  <c r="BR27"/>
  <c r="BR29"/>
  <c r="BR5"/>
  <c r="BR6"/>
  <c r="BR8"/>
  <c r="BR10"/>
  <c r="BR12"/>
  <c r="BR14"/>
  <c r="BR16"/>
  <c r="BR18"/>
  <c r="BR20"/>
  <c r="BR22"/>
  <c r="BR24"/>
  <c r="BR26"/>
  <c r="BR28"/>
  <c r="BR34"/>
  <c r="BR35"/>
  <c r="N5"/>
  <c r="AA5"/>
  <c r="AB5" s="1"/>
  <c r="BA5"/>
  <c r="BB5" s="1"/>
  <c r="BL5"/>
  <c r="BM5" s="1"/>
  <c r="BY5"/>
  <c r="BZ5" s="1"/>
  <c r="BL6"/>
  <c r="BM6" s="1"/>
  <c r="BY6"/>
  <c r="BZ6" s="1"/>
  <c r="BL7"/>
  <c r="BM7" s="1"/>
  <c r="BY7"/>
  <c r="BZ7" s="1"/>
  <c r="BL8"/>
  <c r="BM8" s="1"/>
  <c r="BY8"/>
  <c r="BZ8" s="1"/>
  <c r="BL9"/>
  <c r="BM9" s="1"/>
  <c r="BY9"/>
  <c r="BZ9" s="1"/>
  <c r="BL10"/>
  <c r="BM10" s="1"/>
  <c r="BY10"/>
  <c r="BZ10" s="1"/>
  <c r="BL11"/>
  <c r="BM11" s="1"/>
  <c r="BY11"/>
  <c r="BZ11" s="1"/>
  <c r="BL12"/>
  <c r="BM12" s="1"/>
  <c r="BY12"/>
  <c r="BZ12" s="1"/>
  <c r="BL13"/>
  <c r="BM13" s="1"/>
  <c r="BY13"/>
  <c r="BZ13" s="1"/>
  <c r="BL14"/>
  <c r="BM14" s="1"/>
  <c r="BY14"/>
  <c r="BZ14" s="1"/>
  <c r="BL15"/>
  <c r="BM15" s="1"/>
  <c r="BY15"/>
  <c r="BZ15" s="1"/>
  <c r="BL16"/>
  <c r="BM16" s="1"/>
  <c r="BY16"/>
  <c r="BZ16" s="1"/>
  <c r="BL17"/>
  <c r="BM17" s="1"/>
  <c r="BY17"/>
  <c r="BZ17" s="1"/>
  <c r="BL18"/>
  <c r="BM18" s="1"/>
  <c r="BY18"/>
  <c r="BZ18" s="1"/>
  <c r="BL19"/>
  <c r="BM19" s="1"/>
  <c r="BY19"/>
  <c r="BZ19" s="1"/>
  <c r="BL20"/>
  <c r="BM20" s="1"/>
  <c r="BY20"/>
  <c r="BZ20" s="1"/>
  <c r="N21"/>
  <c r="AA21"/>
  <c r="AB21" s="1"/>
  <c r="BA21"/>
  <c r="BB21" s="1"/>
  <c r="BL21"/>
  <c r="BM21" s="1"/>
  <c r="N22"/>
  <c r="BA22"/>
  <c r="BB22" s="1"/>
  <c r="BL22"/>
  <c r="BM22" s="1"/>
  <c r="BY22"/>
  <c r="BZ22" s="1"/>
  <c r="BL23"/>
  <c r="BM23" s="1"/>
  <c r="BY23"/>
  <c r="BZ23" s="1"/>
  <c r="BL24"/>
  <c r="BM24" s="1"/>
  <c r="BY24"/>
  <c r="BZ24" s="1"/>
  <c r="BL25"/>
  <c r="BM25" s="1"/>
  <c r="BY25"/>
  <c r="BZ25" s="1"/>
  <c r="BL26"/>
  <c r="BM26" s="1"/>
  <c r="BY26"/>
  <c r="BZ26" s="1"/>
  <c r="BL27"/>
  <c r="BM27" s="1"/>
  <c r="BY27"/>
  <c r="BZ27" s="1"/>
  <c r="BL28"/>
  <c r="BM28" s="1"/>
  <c r="BY28"/>
  <c r="BZ28" s="1"/>
  <c r="BL29"/>
  <c r="BM29" s="1"/>
  <c r="BY29"/>
  <c r="BZ29" s="1"/>
  <c r="BL30"/>
  <c r="BM30" s="1"/>
  <c r="BY30"/>
  <c r="BZ30" s="1"/>
  <c r="BL31"/>
  <c r="BM31" s="1"/>
  <c r="BY31"/>
  <c r="BZ31" s="1"/>
  <c r="BL32"/>
  <c r="BM32" s="1"/>
  <c r="BY32"/>
  <c r="BZ32" s="1"/>
  <c r="BL33"/>
  <c r="BM33" s="1"/>
  <c r="BY33"/>
  <c r="BZ33" s="1"/>
  <c r="BA34"/>
  <c r="BB34" s="1"/>
  <c r="BL34"/>
  <c r="BM34" s="1"/>
  <c r="BY34"/>
  <c r="BZ34" s="1"/>
  <c r="N35"/>
  <c r="AA35"/>
  <c r="AB35" s="1"/>
  <c r="BA35"/>
  <c r="BB35" s="1"/>
  <c r="BL35"/>
  <c r="BM35" s="1"/>
  <c r="BY35"/>
  <c r="BZ35" s="1"/>
  <c r="BR30"/>
  <c r="BR31"/>
  <c r="BR32"/>
  <c r="BR33"/>
  <c r="CN35" l="1"/>
  <c r="CO35" s="1"/>
  <c r="CN34"/>
  <c r="CO34" s="1"/>
  <c r="CN28"/>
  <c r="CO28" s="1"/>
  <c r="CN26"/>
  <c r="CO26" s="1"/>
  <c r="CN24"/>
  <c r="CO24" s="1"/>
  <c r="CN22"/>
  <c r="CO22" s="1"/>
  <c r="CN20"/>
  <c r="CO20" s="1"/>
  <c r="CN18"/>
  <c r="CO18" s="1"/>
  <c r="CN16"/>
  <c r="CO16" s="1"/>
  <c r="CN14"/>
  <c r="CO14" s="1"/>
  <c r="CN12"/>
  <c r="CO12" s="1"/>
  <c r="CN10"/>
  <c r="CO10" s="1"/>
  <c r="CN8"/>
  <c r="CO8" s="1"/>
  <c r="CN6"/>
  <c r="CO6" s="1"/>
  <c r="CN5"/>
  <c r="CO5" s="1"/>
  <c r="CN32"/>
  <c r="CO32" s="1"/>
  <c r="CN30"/>
  <c r="CO30" s="1"/>
  <c r="CN29"/>
  <c r="CO29" s="1"/>
  <c r="CN27"/>
  <c r="CO27" s="1"/>
  <c r="CN25"/>
  <c r="CO25" s="1"/>
  <c r="CN23"/>
  <c r="CO23" s="1"/>
  <c r="CN19"/>
  <c r="CO19" s="1"/>
  <c r="CN17"/>
  <c r="CO17" s="1"/>
  <c r="CN15"/>
  <c r="CO15" s="1"/>
  <c r="CN13"/>
  <c r="CO13" s="1"/>
  <c r="CN11"/>
  <c r="CO11" s="1"/>
  <c r="CN9"/>
  <c r="CO9" s="1"/>
  <c r="CN7"/>
  <c r="CO7" s="1"/>
  <c r="CN33"/>
  <c r="CO33" s="1"/>
  <c r="CN31"/>
  <c r="CO31" s="1"/>
  <c r="CG30" i="17"/>
  <c r="CB30"/>
  <c r="BW30"/>
  <c r="BR30"/>
  <c r="AZ30"/>
  <c r="BA30" s="1"/>
  <c r="AM30"/>
  <c r="AN30" s="1"/>
  <c r="Z30"/>
  <c r="AA30" s="1"/>
  <c r="M30"/>
  <c r="N30" s="1"/>
  <c r="CG29"/>
  <c r="CB29"/>
  <c r="BW29"/>
  <c r="BR29"/>
  <c r="AZ29"/>
  <c r="BA29" s="1"/>
  <c r="AN29"/>
  <c r="AM29"/>
  <c r="AA29"/>
  <c r="Z29"/>
  <c r="N29"/>
  <c r="M29"/>
  <c r="CG28"/>
  <c r="CB28"/>
  <c r="BW28"/>
  <c r="BR28"/>
  <c r="AZ28"/>
  <c r="BA28" s="1"/>
  <c r="AM28"/>
  <c r="AN28" s="1"/>
  <c r="Z28"/>
  <c r="AA28" s="1"/>
  <c r="M28"/>
  <c r="N28" s="1"/>
  <c r="CG27"/>
  <c r="CB27"/>
  <c r="BW27"/>
  <c r="BR27"/>
  <c r="AZ27"/>
  <c r="BA27" s="1"/>
  <c r="AM27"/>
  <c r="AN27" s="1"/>
  <c r="Z27"/>
  <c r="AA27" s="1"/>
  <c r="M27"/>
  <c r="N27" s="1"/>
  <c r="CG26"/>
  <c r="CB26"/>
  <c r="BW26"/>
  <c r="BR26"/>
  <c r="AZ26"/>
  <c r="BA26" s="1"/>
  <c r="AM26"/>
  <c r="AN26" s="1"/>
  <c r="Z26"/>
  <c r="AA26" s="1"/>
  <c r="M26"/>
  <c r="N26" s="1"/>
  <c r="CG25"/>
  <c r="CB25"/>
  <c r="BW25"/>
  <c r="BR25"/>
  <c r="AZ25"/>
  <c r="BA25" s="1"/>
  <c r="AN25"/>
  <c r="AM25"/>
  <c r="Z25"/>
  <c r="AA25" s="1"/>
  <c r="M25"/>
  <c r="N25" s="1"/>
  <c r="CG24"/>
  <c r="CB24"/>
  <c r="BW24"/>
  <c r="BR24"/>
  <c r="AZ24"/>
  <c r="BA24" s="1"/>
  <c r="AM24"/>
  <c r="AN24" s="1"/>
  <c r="Z24"/>
  <c r="AA24" s="1"/>
  <c r="M24"/>
  <c r="N24" s="1"/>
  <c r="CG23"/>
  <c r="CB23"/>
  <c r="BW23"/>
  <c r="BR23"/>
  <c r="AZ23"/>
  <c r="AN23"/>
  <c r="AM23"/>
  <c r="AA23"/>
  <c r="M23"/>
  <c r="N23" s="1"/>
  <c r="CG22"/>
  <c r="CB22"/>
  <c r="BW22"/>
  <c r="BR22"/>
  <c r="AZ22"/>
  <c r="BA22" s="1"/>
  <c r="AM22"/>
  <c r="AN22" s="1"/>
  <c r="Z22"/>
  <c r="AA22" s="1"/>
  <c r="M22"/>
  <c r="N22" s="1"/>
  <c r="CG21"/>
  <c r="CB21"/>
  <c r="BW21"/>
  <c r="BR21"/>
  <c r="AZ21"/>
  <c r="BA21" s="1"/>
  <c r="AM21"/>
  <c r="AN21" s="1"/>
  <c r="Z21"/>
  <c r="AA21" s="1"/>
  <c r="M21"/>
  <c r="N21" s="1"/>
  <c r="CG20"/>
  <c r="CB20"/>
  <c r="BW20"/>
  <c r="BR20"/>
  <c r="AZ20"/>
  <c r="BA20" s="1"/>
  <c r="AM20"/>
  <c r="AN20" s="1"/>
  <c r="Z20"/>
  <c r="AA20" s="1"/>
  <c r="M20"/>
  <c r="N20" s="1"/>
  <c r="CG19"/>
  <c r="CB19"/>
  <c r="BW19"/>
  <c r="BR19"/>
  <c r="BA19"/>
  <c r="AM19"/>
  <c r="AN19" s="1"/>
  <c r="Z19"/>
  <c r="AA19" s="1"/>
  <c r="M19"/>
  <c r="N19" s="1"/>
  <c r="CG18"/>
  <c r="CB18"/>
  <c r="BW18"/>
  <c r="BR18"/>
  <c r="AZ18"/>
  <c r="BA18" s="1"/>
  <c r="AM18"/>
  <c r="AN18" s="1"/>
  <c r="Z18"/>
  <c r="AA18" s="1"/>
  <c r="M18"/>
  <c r="N18" s="1"/>
  <c r="CG17"/>
  <c r="CB17"/>
  <c r="BW17"/>
  <c r="BR17"/>
  <c r="AZ17"/>
  <c r="BA17" s="1"/>
  <c r="AM17"/>
  <c r="AN17" s="1"/>
  <c r="Z17"/>
  <c r="AA17" s="1"/>
  <c r="M17"/>
  <c r="N17" s="1"/>
  <c r="CG16"/>
  <c r="CB16"/>
  <c r="BW16"/>
  <c r="BR16"/>
  <c r="AZ16"/>
  <c r="BA16" s="1"/>
  <c r="AM16"/>
  <c r="AN16" s="1"/>
  <c r="Z16"/>
  <c r="AA16" s="1"/>
  <c r="M16"/>
  <c r="N16" s="1"/>
  <c r="CG15"/>
  <c r="CB15"/>
  <c r="BW15"/>
  <c r="BR15"/>
  <c r="AZ15"/>
  <c r="BA15" s="1"/>
  <c r="AM15"/>
  <c r="AN15" s="1"/>
  <c r="Z15"/>
  <c r="AA15" s="1"/>
  <c r="M15"/>
  <c r="N15" s="1"/>
  <c r="CG14"/>
  <c r="CB14"/>
  <c r="BW14"/>
  <c r="BR14"/>
  <c r="AZ14"/>
  <c r="BA14" s="1"/>
  <c r="AM14"/>
  <c r="AN14" s="1"/>
  <c r="Z14"/>
  <c r="AA14" s="1"/>
  <c r="M14"/>
  <c r="N14" s="1"/>
  <c r="CG13"/>
  <c r="CB13"/>
  <c r="BW13"/>
  <c r="BR13"/>
  <c r="AZ13"/>
  <c r="BA13" s="1"/>
  <c r="AM13"/>
  <c r="AN13" s="1"/>
  <c r="Z13"/>
  <c r="AA13" s="1"/>
  <c r="M13"/>
  <c r="N13" s="1"/>
  <c r="CG12"/>
  <c r="CB12"/>
  <c r="BW12"/>
  <c r="BR12"/>
  <c r="AZ12"/>
  <c r="BA12" s="1"/>
  <c r="AM12"/>
  <c r="AN12" s="1"/>
  <c r="Z12"/>
  <c r="AA12" s="1"/>
  <c r="M12"/>
  <c r="N12" s="1"/>
  <c r="CG11"/>
  <c r="CB11"/>
  <c r="BW11"/>
  <c r="BR11"/>
  <c r="AZ11"/>
  <c r="BA11" s="1"/>
  <c r="AM11"/>
  <c r="AN11" s="1"/>
  <c r="Z11"/>
  <c r="AA11" s="1"/>
  <c r="M11"/>
  <c r="N11" s="1"/>
  <c r="CG10"/>
  <c r="CB10"/>
  <c r="BW10"/>
  <c r="BR10"/>
  <c r="AZ10"/>
  <c r="BA10" s="1"/>
  <c r="AM10"/>
  <c r="AN10" s="1"/>
  <c r="Z10"/>
  <c r="AA10" s="1"/>
  <c r="M10"/>
  <c r="N10" s="1"/>
  <c r="CG9"/>
  <c r="CB9"/>
  <c r="BW9"/>
  <c r="BR9"/>
  <c r="AZ9"/>
  <c r="BA9" s="1"/>
  <c r="AM9"/>
  <c r="AN9" s="1"/>
  <c r="Z9"/>
  <c r="AA9" s="1"/>
  <c r="M9"/>
  <c r="N9" s="1"/>
  <c r="CG8"/>
  <c r="CB8"/>
  <c r="BW8"/>
  <c r="BR8"/>
  <c r="AZ8"/>
  <c r="BA8" s="1"/>
  <c r="AM8"/>
  <c r="AN8" s="1"/>
  <c r="Z8"/>
  <c r="AA8" s="1"/>
  <c r="M8"/>
  <c r="N8" s="1"/>
  <c r="CG7"/>
  <c r="CB7"/>
  <c r="BW7"/>
  <c r="BR7"/>
  <c r="AZ7"/>
  <c r="BA7" s="1"/>
  <c r="AM7"/>
  <c r="AN7" s="1"/>
  <c r="Z7"/>
  <c r="AA7" s="1"/>
  <c r="M7"/>
  <c r="N7" s="1"/>
  <c r="CG6"/>
  <c r="CB6"/>
  <c r="BW6"/>
  <c r="BR6"/>
  <c r="AZ6"/>
  <c r="BA6" s="1"/>
  <c r="AM6"/>
  <c r="AN6" s="1"/>
  <c r="Z6"/>
  <c r="AA6" s="1"/>
  <c r="M6"/>
  <c r="CG5"/>
  <c r="CB5"/>
  <c r="BW5"/>
  <c r="BR5"/>
  <c r="AZ5"/>
  <c r="BA5" s="1"/>
  <c r="AM5"/>
  <c r="AN5" s="1"/>
  <c r="Z5"/>
  <c r="AA5" s="1"/>
  <c r="M5"/>
  <c r="N5" s="1"/>
  <c r="AV30" i="8"/>
  <c r="AW30" s="1"/>
  <c r="AL30"/>
  <c r="AF30"/>
  <c r="Z30"/>
  <c r="T30"/>
  <c r="N30"/>
  <c r="H30"/>
  <c r="AQ30" s="1"/>
  <c r="AR30" s="1"/>
  <c r="AW29"/>
  <c r="AV29"/>
  <c r="AL29"/>
  <c r="AF29"/>
  <c r="Z29"/>
  <c r="T29"/>
  <c r="N29"/>
  <c r="H29"/>
  <c r="AQ29" s="1"/>
  <c r="AR29" s="1"/>
  <c r="AW28"/>
  <c r="AV28"/>
  <c r="AL28"/>
  <c r="AF28"/>
  <c r="Z28"/>
  <c r="T28"/>
  <c r="N28"/>
  <c r="H28"/>
  <c r="AQ28" s="1"/>
  <c r="AR28" s="1"/>
  <c r="AW27"/>
  <c r="AV27"/>
  <c r="AL27"/>
  <c r="AF27"/>
  <c r="Z27"/>
  <c r="T27"/>
  <c r="N27"/>
  <c r="H27"/>
  <c r="AQ27" s="1"/>
  <c r="AR27" s="1"/>
  <c r="AV26"/>
  <c r="AW26" s="1"/>
  <c r="AL26"/>
  <c r="AF26"/>
  <c r="Z26"/>
  <c r="T26"/>
  <c r="N26"/>
  <c r="H26"/>
  <c r="AQ26" s="1"/>
  <c r="AR26" s="1"/>
  <c r="AW25"/>
  <c r="AV25"/>
  <c r="AL25"/>
  <c r="AF25"/>
  <c r="Z25"/>
  <c r="T25"/>
  <c r="N25"/>
  <c r="H25"/>
  <c r="AQ25" s="1"/>
  <c r="AR25" s="1"/>
  <c r="AW24"/>
  <c r="AV24"/>
  <c r="AL24"/>
  <c r="AF24"/>
  <c r="Z24"/>
  <c r="T24"/>
  <c r="N24"/>
  <c r="H24"/>
  <c r="AQ24" s="1"/>
  <c r="AR24" s="1"/>
  <c r="AV23"/>
  <c r="AW23" s="1"/>
  <c r="AL23"/>
  <c r="AF23"/>
  <c r="Z23"/>
  <c r="T23"/>
  <c r="N23"/>
  <c r="H23"/>
  <c r="AQ23" s="1"/>
  <c r="AR23" s="1"/>
  <c r="AV22"/>
  <c r="AW22" s="1"/>
  <c r="AL22"/>
  <c r="AF22"/>
  <c r="Z22"/>
  <c r="T22"/>
  <c r="N22"/>
  <c r="H22"/>
  <c r="AQ22" s="1"/>
  <c r="AR22" s="1"/>
  <c r="AV21"/>
  <c r="AW21" s="1"/>
  <c r="AL21"/>
  <c r="AF21"/>
  <c r="Z21"/>
  <c r="T21"/>
  <c r="N21"/>
  <c r="H21"/>
  <c r="AQ21" s="1"/>
  <c r="AR21" s="1"/>
  <c r="AV20"/>
  <c r="AW20" s="1"/>
  <c r="AL20"/>
  <c r="AF20"/>
  <c r="Z20"/>
  <c r="T20"/>
  <c r="N20"/>
  <c r="H20"/>
  <c r="AQ20" s="1"/>
  <c r="AR20" s="1"/>
  <c r="AV19"/>
  <c r="AW19" s="1"/>
  <c r="AL19"/>
  <c r="AF19"/>
  <c r="Z19"/>
  <c r="T19"/>
  <c r="N19"/>
  <c r="H19"/>
  <c r="AQ19" s="1"/>
  <c r="AR19" s="1"/>
  <c r="AV18"/>
  <c r="AW18" s="1"/>
  <c r="AL18"/>
  <c r="AF18"/>
  <c r="Z18"/>
  <c r="T18"/>
  <c r="N18"/>
  <c r="H18"/>
  <c r="AQ18" s="1"/>
  <c r="AR18" s="1"/>
  <c r="AV17"/>
  <c r="AW17" s="1"/>
  <c r="AL17"/>
  <c r="AF17"/>
  <c r="Z17"/>
  <c r="T17"/>
  <c r="N17"/>
  <c r="H17"/>
  <c r="AQ17" s="1"/>
  <c r="AR17" s="1"/>
  <c r="AV16"/>
  <c r="AW16" s="1"/>
  <c r="AL16"/>
  <c r="AF16"/>
  <c r="Z16"/>
  <c r="T16"/>
  <c r="N16"/>
  <c r="H16"/>
  <c r="AQ16" s="1"/>
  <c r="AR16" s="1"/>
  <c r="AV15"/>
  <c r="AW15" s="1"/>
  <c r="AL15"/>
  <c r="AF15"/>
  <c r="Z15"/>
  <c r="T15"/>
  <c r="N15"/>
  <c r="H15"/>
  <c r="AQ15" s="1"/>
  <c r="AR15" s="1"/>
  <c r="AV14"/>
  <c r="AW14" s="1"/>
  <c r="AL14"/>
  <c r="AF14"/>
  <c r="Z14"/>
  <c r="T14"/>
  <c r="N14"/>
  <c r="H14"/>
  <c r="AQ14" s="1"/>
  <c r="AR14" s="1"/>
  <c r="AV13"/>
  <c r="AW13" s="1"/>
  <c r="AL13"/>
  <c r="AF13"/>
  <c r="Z13"/>
  <c r="T13"/>
  <c r="N13"/>
  <c r="H13"/>
  <c r="AQ13" s="1"/>
  <c r="AR13" s="1"/>
  <c r="AV12"/>
  <c r="AW12" s="1"/>
  <c r="AL12"/>
  <c r="AF12"/>
  <c r="Z12"/>
  <c r="T12"/>
  <c r="N12"/>
  <c r="H12"/>
  <c r="AQ12" s="1"/>
  <c r="AR12" s="1"/>
  <c r="AV11"/>
  <c r="AW11" s="1"/>
  <c r="AL11"/>
  <c r="AF11"/>
  <c r="Z11"/>
  <c r="T11"/>
  <c r="N11"/>
  <c r="H11"/>
  <c r="AQ11" s="1"/>
  <c r="AR11" s="1"/>
  <c r="AV10"/>
  <c r="AW10" s="1"/>
  <c r="AL10"/>
  <c r="AF10"/>
  <c r="Z10"/>
  <c r="T10"/>
  <c r="N10"/>
  <c r="H10"/>
  <c r="AQ10" s="1"/>
  <c r="AR10" s="1"/>
  <c r="AV9"/>
  <c r="AW9" s="1"/>
  <c r="AL9"/>
  <c r="AF9"/>
  <c r="Z9"/>
  <c r="T9"/>
  <c r="N9"/>
  <c r="H9"/>
  <c r="AQ9" s="1"/>
  <c r="AR9" s="1"/>
  <c r="AV8"/>
  <c r="AW8" s="1"/>
  <c r="AL8"/>
  <c r="AF8"/>
  <c r="Z8"/>
  <c r="T8"/>
  <c r="N8"/>
  <c r="H8"/>
  <c r="AQ8" s="1"/>
  <c r="AR8" s="1"/>
  <c r="AV7"/>
  <c r="AW7" s="1"/>
  <c r="AL7"/>
  <c r="AF7"/>
  <c r="Z7"/>
  <c r="T7"/>
  <c r="N7"/>
  <c r="H7"/>
  <c r="AQ7" s="1"/>
  <c r="AR7" s="1"/>
  <c r="AV6"/>
  <c r="AW6" s="1"/>
  <c r="AL6"/>
  <c r="AF6"/>
  <c r="Z6"/>
  <c r="T6"/>
  <c r="N6"/>
  <c r="H6"/>
  <c r="AQ6" s="1"/>
  <c r="AR6" s="1"/>
  <c r="CZ6" i="5"/>
  <c r="CZ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5"/>
  <c r="CW6"/>
  <c r="CW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5"/>
  <c r="CP6"/>
  <c r="CP7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5"/>
  <c r="CR25"/>
  <c r="CR24"/>
  <c r="CR23"/>
  <c r="CR22"/>
  <c r="CR21"/>
  <c r="CR20"/>
  <c r="CR19"/>
  <c r="CR18"/>
  <c r="CR17"/>
  <c r="CR16"/>
  <c r="CR15"/>
  <c r="CR14"/>
  <c r="CR13"/>
  <c r="CR12"/>
  <c r="CR11"/>
  <c r="CR10"/>
  <c r="CR9"/>
  <c r="CR8"/>
  <c r="CR7"/>
  <c r="CR6"/>
  <c r="CR5"/>
  <c r="CU24"/>
  <c r="CU25"/>
  <c r="CU23"/>
  <c r="CU22"/>
  <c r="CU21"/>
  <c r="CU20"/>
  <c r="CU19"/>
  <c r="CU18"/>
  <c r="CU17"/>
  <c r="CU16"/>
  <c r="CU15"/>
  <c r="CU14"/>
  <c r="CU13"/>
  <c r="CU12"/>
  <c r="CU11"/>
  <c r="CU10"/>
  <c r="CU9"/>
  <c r="CU8"/>
  <c r="CU7"/>
  <c r="CU6"/>
  <c r="CU5"/>
  <c r="Z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5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5"/>
  <c r="M5"/>
  <c r="AN25"/>
  <c r="AN5"/>
  <c r="BA23" i="17" l="1"/>
  <c r="BL5"/>
  <c r="BM5" s="1"/>
  <c r="BL6"/>
  <c r="BM6" s="1"/>
  <c r="BL8"/>
  <c r="BM8" s="1"/>
  <c r="BL10"/>
  <c r="BM10" s="1"/>
  <c r="BL12"/>
  <c r="BM12" s="1"/>
  <c r="BL14"/>
  <c r="BM14" s="1"/>
  <c r="BL16"/>
  <c r="BM16" s="1"/>
  <c r="BL18"/>
  <c r="BM18" s="1"/>
  <c r="BL20"/>
  <c r="BM20" s="1"/>
  <c r="BL22"/>
  <c r="BM22" s="1"/>
  <c r="BL24"/>
  <c r="BM24" s="1"/>
  <c r="BL26"/>
  <c r="BM26" s="1"/>
  <c r="BL28"/>
  <c r="BM28" s="1"/>
  <c r="BL30"/>
  <c r="BM30" s="1"/>
  <c r="BL7"/>
  <c r="BM7" s="1"/>
  <c r="BL9"/>
  <c r="BM9" s="1"/>
  <c r="BL11"/>
  <c r="BM11" s="1"/>
  <c r="BL13"/>
  <c r="BM13" s="1"/>
  <c r="BL15"/>
  <c r="BM15" s="1"/>
  <c r="BL17"/>
  <c r="BM17" s="1"/>
  <c r="BL19"/>
  <c r="BM19" s="1"/>
  <c r="BL21"/>
  <c r="BM21" s="1"/>
  <c r="BL23"/>
  <c r="BM23" s="1"/>
  <c r="BL25"/>
  <c r="BM25" s="1"/>
  <c r="BL27"/>
  <c r="BM27" s="1"/>
  <c r="BL29"/>
  <c r="BM29" s="1"/>
  <c r="BX6" i="5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5"/>
  <c r="BL6"/>
  <c r="BL7"/>
  <c r="BL8"/>
  <c r="BL9"/>
  <c r="BL12"/>
  <c r="BL13"/>
  <c r="BL15"/>
  <c r="BL16"/>
  <c r="BL17"/>
  <c r="BL18"/>
  <c r="BL19"/>
  <c r="BL20"/>
  <c r="BL21"/>
  <c r="BL22"/>
  <c r="BL24"/>
  <c r="BL2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5"/>
  <c r="BM6" l="1"/>
  <c r="BN6" s="1"/>
  <c r="BM7"/>
  <c r="BN7" s="1"/>
  <c r="BM8"/>
  <c r="BN8" s="1"/>
  <c r="BM9"/>
  <c r="BN9" s="1"/>
  <c r="BM10"/>
  <c r="BN10" s="1"/>
  <c r="BM11"/>
  <c r="BN11" s="1"/>
  <c r="BM12"/>
  <c r="BN12" s="1"/>
  <c r="BM13"/>
  <c r="BN13" s="1"/>
  <c r="BM14"/>
  <c r="BN14" s="1"/>
  <c r="BM15"/>
  <c r="BN15" s="1"/>
  <c r="BM16"/>
  <c r="BN16" s="1"/>
  <c r="BM17"/>
  <c r="BN17" s="1"/>
  <c r="BM18"/>
  <c r="BN18" s="1"/>
  <c r="BM19"/>
  <c r="BN19" s="1"/>
  <c r="BM20"/>
  <c r="BN20" s="1"/>
  <c r="BM21"/>
  <c r="BN21" s="1"/>
  <c r="BM22"/>
  <c r="BN22" s="1"/>
  <c r="BM23"/>
  <c r="BN23" s="1"/>
  <c r="BM24"/>
  <c r="BN24" s="1"/>
  <c r="BM25"/>
  <c r="BN25" s="1"/>
  <c r="BM5"/>
  <c r="BN5" s="1"/>
  <c r="BK10"/>
  <c r="BL10" s="1"/>
  <c r="BK11"/>
  <c r="BL11" s="1"/>
  <c r="BK14"/>
  <c r="BL14" s="1"/>
  <c r="BK23"/>
  <c r="BL23" s="1"/>
  <c r="BK5"/>
  <c r="BL5" s="1"/>
  <c r="BA25"/>
  <c r="AA25"/>
  <c r="M25"/>
  <c r="AZ24"/>
  <c r="BA24" s="1"/>
  <c r="AM24"/>
  <c r="AN24" s="1"/>
  <c r="Z24"/>
  <c r="AA24" s="1"/>
  <c r="M24"/>
  <c r="AZ23"/>
  <c r="BA23" s="1"/>
  <c r="AM23"/>
  <c r="AN23" s="1"/>
  <c r="Z23"/>
  <c r="AA23" s="1"/>
  <c r="M23"/>
  <c r="AZ22"/>
  <c r="BA22" s="1"/>
  <c r="AM22"/>
  <c r="AN22" s="1"/>
  <c r="Z22"/>
  <c r="AA22" s="1"/>
  <c r="M22"/>
  <c r="AZ21"/>
  <c r="BA21" s="1"/>
  <c r="AM21"/>
  <c r="AN21" s="1"/>
  <c r="Z21"/>
  <c r="AA21" s="1"/>
  <c r="M21"/>
  <c r="AZ20"/>
  <c r="BA20" s="1"/>
  <c r="AM20"/>
  <c r="AN20" s="1"/>
  <c r="Z20"/>
  <c r="AA20" s="1"/>
  <c r="M20"/>
  <c r="AZ19"/>
  <c r="BA19" s="1"/>
  <c r="AM19"/>
  <c r="AN19" s="1"/>
  <c r="Z19"/>
  <c r="AA19" s="1"/>
  <c r="M19"/>
  <c r="AZ18"/>
  <c r="BA18" s="1"/>
  <c r="AM18"/>
  <c r="AN18" s="1"/>
  <c r="Z18"/>
  <c r="AA18" s="1"/>
  <c r="M18"/>
  <c r="AZ17"/>
  <c r="BA17" s="1"/>
  <c r="AM17"/>
  <c r="AN17" s="1"/>
  <c r="Z17"/>
  <c r="AA17" s="1"/>
  <c r="M17"/>
  <c r="AZ16"/>
  <c r="BA16" s="1"/>
  <c r="AM16"/>
  <c r="AN16" s="1"/>
  <c r="Z16"/>
  <c r="AA16" s="1"/>
  <c r="M16"/>
  <c r="AZ15"/>
  <c r="BA15" s="1"/>
  <c r="AM15"/>
  <c r="AN15" s="1"/>
  <c r="Z15"/>
  <c r="AA15" s="1"/>
  <c r="M15"/>
  <c r="AZ14"/>
  <c r="BA14" s="1"/>
  <c r="AM14"/>
  <c r="AN14" s="1"/>
  <c r="Z14"/>
  <c r="AA14" s="1"/>
  <c r="M14"/>
  <c r="AZ13"/>
  <c r="BA13" s="1"/>
  <c r="AM13"/>
  <c r="AN13" s="1"/>
  <c r="Z13"/>
  <c r="AA13" s="1"/>
  <c r="M13"/>
  <c r="AZ12"/>
  <c r="BA12" s="1"/>
  <c r="AM12"/>
  <c r="AN12" s="1"/>
  <c r="Z12"/>
  <c r="AA12" s="1"/>
  <c r="M12"/>
  <c r="AZ11"/>
  <c r="BA11" s="1"/>
  <c r="AM11"/>
  <c r="AN11" s="1"/>
  <c r="Z11"/>
  <c r="AA11" s="1"/>
  <c r="M11"/>
  <c r="AZ10"/>
  <c r="BA10" s="1"/>
  <c r="AM10"/>
  <c r="AN10" s="1"/>
  <c r="Z10"/>
  <c r="AA10" s="1"/>
  <c r="M10"/>
  <c r="AZ9"/>
  <c r="BA9" s="1"/>
  <c r="AM9"/>
  <c r="AN9" s="1"/>
  <c r="Z9"/>
  <c r="AA9" s="1"/>
  <c r="M9"/>
  <c r="AZ8"/>
  <c r="BA8" s="1"/>
  <c r="AM8"/>
  <c r="AN8" s="1"/>
  <c r="Z8"/>
  <c r="AA8" s="1"/>
  <c r="M8"/>
  <c r="AZ7"/>
  <c r="BA7" s="1"/>
  <c r="AM7"/>
  <c r="AN7" s="1"/>
  <c r="Z7"/>
  <c r="AA7" s="1"/>
  <c r="M7"/>
  <c r="AZ6"/>
  <c r="BA6" s="1"/>
  <c r="AM6"/>
  <c r="AN6" s="1"/>
  <c r="Z6"/>
  <c r="AA6" s="1"/>
  <c r="M6"/>
  <c r="AZ5"/>
  <c r="BA5" s="1"/>
  <c r="AA5"/>
  <c r="BU6" l="1"/>
  <c r="BV6" s="1"/>
  <c r="BU7"/>
  <c r="BV7" s="1"/>
  <c r="BU8"/>
  <c r="BV8" s="1"/>
  <c r="BU9"/>
  <c r="BV9" s="1"/>
  <c r="BU10"/>
  <c r="BV10" s="1"/>
  <c r="BU11"/>
  <c r="BV11" s="1"/>
  <c r="BU12"/>
  <c r="BV12" s="1"/>
  <c r="BU13"/>
  <c r="BV13" s="1"/>
  <c r="BU14"/>
  <c r="BV14" s="1"/>
  <c r="BU15"/>
  <c r="BV15" s="1"/>
  <c r="BU16"/>
  <c r="BV16" s="1"/>
  <c r="BU17"/>
  <c r="BV17" s="1"/>
  <c r="BU18"/>
  <c r="BV18" s="1"/>
  <c r="BU19"/>
  <c r="BV19" s="1"/>
  <c r="BU20"/>
  <c r="BV20" s="1"/>
  <c r="BU21"/>
  <c r="BV21" s="1"/>
  <c r="BU22"/>
  <c r="BV22" s="1"/>
  <c r="BU23"/>
  <c r="BV23" s="1"/>
  <c r="BU24"/>
  <c r="BV24" s="1"/>
  <c r="BU25"/>
  <c r="BV25" s="1"/>
  <c r="BU5"/>
  <c r="BV5" s="1"/>
  <c r="AW30" i="26"/>
  <c r="AX30" s="1"/>
  <c r="AL30"/>
  <c r="AF30"/>
  <c r="Z30"/>
  <c r="T30"/>
  <c r="N30"/>
  <c r="H30"/>
  <c r="AQ30" s="1"/>
  <c r="AR30" s="1"/>
  <c r="AW29"/>
  <c r="AX29" s="1"/>
  <c r="AL29"/>
  <c r="AF29"/>
  <c r="Z29"/>
  <c r="T29"/>
  <c r="N29"/>
  <c r="H29"/>
  <c r="AQ29" s="1"/>
  <c r="AR29" s="1"/>
  <c r="AW28"/>
  <c r="AX28" s="1"/>
  <c r="AL28"/>
  <c r="AF28"/>
  <c r="Z28"/>
  <c r="T28"/>
  <c r="N28"/>
  <c r="H28"/>
  <c r="AQ28" s="1"/>
  <c r="AR28" s="1"/>
  <c r="AW27"/>
  <c r="AX27" s="1"/>
  <c r="AL27"/>
  <c r="AF27"/>
  <c r="Z27"/>
  <c r="T27"/>
  <c r="N27"/>
  <c r="H27"/>
  <c r="AQ27" s="1"/>
  <c r="AR27" s="1"/>
  <c r="AW26"/>
  <c r="AX26" s="1"/>
  <c r="AL26"/>
  <c r="AF26"/>
  <c r="Z26"/>
  <c r="T26"/>
  <c r="N26"/>
  <c r="H26"/>
  <c r="AQ26" s="1"/>
  <c r="AR26" s="1"/>
  <c r="AW25"/>
  <c r="AX25" s="1"/>
  <c r="AL25"/>
  <c r="AF25"/>
  <c r="Z25"/>
  <c r="T25"/>
  <c r="N25"/>
  <c r="H25"/>
  <c r="AQ25" s="1"/>
  <c r="AR25" s="1"/>
  <c r="AW24"/>
  <c r="AX24" s="1"/>
  <c r="AL24"/>
  <c r="AF24"/>
  <c r="Z24"/>
  <c r="T24"/>
  <c r="N24"/>
  <c r="H24"/>
  <c r="AQ24" s="1"/>
  <c r="AR24" s="1"/>
  <c r="AW23"/>
  <c r="AX23" s="1"/>
  <c r="AL23"/>
  <c r="AF23"/>
  <c r="Z23"/>
  <c r="T23"/>
  <c r="N23"/>
  <c r="H23"/>
  <c r="AQ23" s="1"/>
  <c r="AR23" s="1"/>
  <c r="AW22"/>
  <c r="AX22" s="1"/>
  <c r="AL22"/>
  <c r="AF22"/>
  <c r="Z22"/>
  <c r="T22"/>
  <c r="N22"/>
  <c r="H22"/>
  <c r="AQ22" s="1"/>
  <c r="AR22" s="1"/>
  <c r="AW21"/>
  <c r="AX21" s="1"/>
  <c r="AL21"/>
  <c r="AF21"/>
  <c r="Z21"/>
  <c r="T21"/>
  <c r="N21"/>
  <c r="H21"/>
  <c r="AQ21" s="1"/>
  <c r="AR21" s="1"/>
  <c r="AW20"/>
  <c r="AX20" s="1"/>
  <c r="AL20"/>
  <c r="AF20"/>
  <c r="Z20"/>
  <c r="T20"/>
  <c r="N20"/>
  <c r="H20"/>
  <c r="AQ20" s="1"/>
  <c r="AR20" s="1"/>
  <c r="AW19"/>
  <c r="AX19" s="1"/>
  <c r="AL19"/>
  <c r="AF19"/>
  <c r="Z19"/>
  <c r="T19"/>
  <c r="N19"/>
  <c r="H19"/>
  <c r="AQ19" s="1"/>
  <c r="AR19" s="1"/>
  <c r="AW18"/>
  <c r="AX18" s="1"/>
  <c r="AL18"/>
  <c r="AF18"/>
  <c r="Z18"/>
  <c r="T18"/>
  <c r="N18"/>
  <c r="H18"/>
  <c r="AQ18" s="1"/>
  <c r="AR18" s="1"/>
  <c r="AW17"/>
  <c r="AX17" s="1"/>
  <c r="AL17"/>
  <c r="AF17"/>
  <c r="Z17"/>
  <c r="T17"/>
  <c r="N17"/>
  <c r="H17"/>
  <c r="AQ17" s="1"/>
  <c r="AR17" s="1"/>
  <c r="AW16"/>
  <c r="AX16" s="1"/>
  <c r="AL16"/>
  <c r="AF16"/>
  <c r="Z16"/>
  <c r="T16"/>
  <c r="N16"/>
  <c r="H16"/>
  <c r="AQ16" s="1"/>
  <c r="AR16" s="1"/>
  <c r="AW15"/>
  <c r="AX15" s="1"/>
  <c r="AL15"/>
  <c r="AF15"/>
  <c r="Z15"/>
  <c r="T15"/>
  <c r="N15"/>
  <c r="H15"/>
  <c r="AQ15" s="1"/>
  <c r="AR15" s="1"/>
  <c r="AW14"/>
  <c r="AX14" s="1"/>
  <c r="AL14"/>
  <c r="AF14"/>
  <c r="Z14"/>
  <c r="T14"/>
  <c r="N14"/>
  <c r="H14"/>
  <c r="AQ14" s="1"/>
  <c r="AR14" s="1"/>
  <c r="AW13"/>
  <c r="AX13" s="1"/>
  <c r="AL13"/>
  <c r="AF13"/>
  <c r="Z13"/>
  <c r="T13"/>
  <c r="N13"/>
  <c r="H13"/>
  <c r="AQ13" s="1"/>
  <c r="AR13" s="1"/>
  <c r="AW12"/>
  <c r="AX12" s="1"/>
  <c r="AL12"/>
  <c r="AF12"/>
  <c r="Z12"/>
  <c r="T12"/>
  <c r="N12"/>
  <c r="H12"/>
  <c r="AQ12" s="1"/>
  <c r="AR12" s="1"/>
  <c r="AW11"/>
  <c r="AX11" s="1"/>
  <c r="AL11"/>
  <c r="AF11"/>
  <c r="Z11"/>
  <c r="T11"/>
  <c r="N11"/>
  <c r="H11"/>
  <c r="AQ11" s="1"/>
  <c r="AR11" s="1"/>
  <c r="AW10"/>
  <c r="AX10" s="1"/>
  <c r="AL10"/>
  <c r="AF10"/>
  <c r="Z10"/>
  <c r="T10"/>
  <c r="N10"/>
  <c r="H10"/>
  <c r="AQ10" s="1"/>
  <c r="AR10" s="1"/>
  <c r="AW9"/>
  <c r="AX9" s="1"/>
  <c r="AL9"/>
  <c r="AF9"/>
  <c r="Z9"/>
  <c r="T9"/>
  <c r="N9"/>
  <c r="H9"/>
  <c r="AQ9" s="1"/>
  <c r="AR9" s="1"/>
  <c r="AW8"/>
  <c r="AX8" s="1"/>
  <c r="AL8"/>
  <c r="AF8"/>
  <c r="Z8"/>
  <c r="T8"/>
  <c r="N8"/>
  <c r="H8"/>
  <c r="AQ8" s="1"/>
  <c r="AR8" s="1"/>
  <c r="AV33" i="7" l="1"/>
  <c r="AW33" s="1"/>
  <c r="AR33"/>
  <c r="AL33"/>
  <c r="AF33"/>
  <c r="Z33"/>
  <c r="T33"/>
  <c r="N33"/>
  <c r="H33"/>
  <c r="AV32"/>
  <c r="AW32" s="1"/>
  <c r="AR32"/>
  <c r="AL32"/>
  <c r="AF32"/>
  <c r="Z32"/>
  <c r="T32"/>
  <c r="N32"/>
  <c r="H32"/>
  <c r="AV31"/>
  <c r="AW31" s="1"/>
  <c r="AR31"/>
  <c r="AL31"/>
  <c r="AF31"/>
  <c r="Z31"/>
  <c r="T31"/>
  <c r="N31"/>
  <c r="H31"/>
  <c r="AV30"/>
  <c r="AW30" s="1"/>
  <c r="AR30"/>
  <c r="AL30"/>
  <c r="AF30"/>
  <c r="Z30"/>
  <c r="T30"/>
  <c r="N30"/>
  <c r="H30"/>
  <c r="AW29"/>
  <c r="AV29"/>
  <c r="AR29"/>
  <c r="AL29"/>
  <c r="AF29"/>
  <c r="Z29"/>
  <c r="T29"/>
  <c r="N29"/>
  <c r="H29"/>
  <c r="AV28"/>
  <c r="AW28" s="1"/>
  <c r="AR28"/>
  <c r="AL28"/>
  <c r="AF28"/>
  <c r="Z28"/>
  <c r="T28"/>
  <c r="N28"/>
  <c r="H28"/>
  <c r="AV27"/>
  <c r="AW27" s="1"/>
  <c r="AR27"/>
  <c r="AL27"/>
  <c r="AF27"/>
  <c r="Z27"/>
  <c r="T27"/>
  <c r="N27"/>
  <c r="H27"/>
  <c r="AV26"/>
  <c r="AW26" s="1"/>
  <c r="AR26"/>
  <c r="AL26"/>
  <c r="AF26"/>
  <c r="Z26"/>
  <c r="T26"/>
  <c r="N26"/>
  <c r="H26"/>
  <c r="AV25"/>
  <c r="AW25" s="1"/>
  <c r="AR25"/>
  <c r="AL25"/>
  <c r="AF25"/>
  <c r="Z25"/>
  <c r="T25"/>
  <c r="N25"/>
  <c r="H25"/>
  <c r="AV24"/>
  <c r="AW24" s="1"/>
  <c r="AR24"/>
  <c r="AL24"/>
  <c r="AF24"/>
  <c r="Z24"/>
  <c r="T24"/>
  <c r="N24"/>
  <c r="H24"/>
  <c r="AV23"/>
  <c r="AW23" s="1"/>
  <c r="AR23"/>
  <c r="AL23"/>
  <c r="AF23"/>
  <c r="Z23"/>
  <c r="T23"/>
  <c r="N23"/>
  <c r="H23"/>
  <c r="AV22"/>
  <c r="AW22" s="1"/>
  <c r="AR22"/>
  <c r="AL22"/>
  <c r="AF22"/>
  <c r="Z22"/>
  <c r="T22"/>
  <c r="N22"/>
  <c r="H22"/>
  <c r="AV21"/>
  <c r="AW21" s="1"/>
  <c r="AR21"/>
  <c r="AL21"/>
  <c r="AF21"/>
  <c r="Z21"/>
  <c r="T21"/>
  <c r="N21"/>
  <c r="H21"/>
  <c r="AV20"/>
  <c r="AW20" s="1"/>
  <c r="AR20"/>
  <c r="AL20"/>
  <c r="AF20"/>
  <c r="Z20"/>
  <c r="T20"/>
  <c r="N20"/>
  <c r="H20"/>
  <c r="AV19"/>
  <c r="AW19" s="1"/>
  <c r="AR19"/>
  <c r="AL19"/>
  <c r="AF19"/>
  <c r="Z19"/>
  <c r="T19"/>
  <c r="N19"/>
  <c r="H19"/>
  <c r="AV18"/>
  <c r="AW18" s="1"/>
  <c r="AR18"/>
  <c r="AL18"/>
  <c r="AF18"/>
  <c r="Z18"/>
  <c r="T18"/>
  <c r="N18"/>
  <c r="H18"/>
  <c r="AW17"/>
  <c r="AV17"/>
  <c r="AR17"/>
  <c r="AL17"/>
  <c r="AF17"/>
  <c r="Z17"/>
  <c r="T17"/>
  <c r="N17"/>
  <c r="H17"/>
  <c r="AV16"/>
  <c r="AW16" s="1"/>
  <c r="AR16"/>
  <c r="AL16"/>
  <c r="AF16"/>
  <c r="Z16"/>
  <c r="T16"/>
  <c r="N16"/>
  <c r="H16"/>
  <c r="AV15"/>
  <c r="AW15" s="1"/>
  <c r="AR15"/>
  <c r="AL15"/>
  <c r="AF15"/>
  <c r="Z15"/>
  <c r="T15"/>
  <c r="N15"/>
  <c r="H15"/>
  <c r="AV14"/>
  <c r="AW14" s="1"/>
  <c r="AR14"/>
  <c r="AL14"/>
  <c r="AF14"/>
  <c r="Z14"/>
  <c r="T14"/>
  <c r="N14"/>
  <c r="H14"/>
  <c r="AV13"/>
  <c r="AW13" s="1"/>
  <c r="AR13"/>
  <c r="AL13"/>
  <c r="AF13"/>
  <c r="Z13"/>
  <c r="T13"/>
  <c r="N13"/>
  <c r="H13"/>
  <c r="AV12"/>
  <c r="AW12" s="1"/>
  <c r="AR12"/>
  <c r="AL12"/>
  <c r="AF12"/>
  <c r="Z12"/>
  <c r="T12"/>
  <c r="N12"/>
  <c r="H12"/>
  <c r="AV11"/>
  <c r="AW11" s="1"/>
  <c r="AR11"/>
  <c r="AL11"/>
  <c r="AF11"/>
  <c r="Z11"/>
  <c r="T11"/>
  <c r="N11"/>
  <c r="H11"/>
  <c r="AV10"/>
  <c r="AW10" s="1"/>
  <c r="AR10"/>
  <c r="AL10"/>
  <c r="AF10"/>
  <c r="Z10"/>
  <c r="T10"/>
  <c r="N10"/>
  <c r="H10"/>
  <c r="AV9"/>
  <c r="AW9" s="1"/>
  <c r="AR9"/>
  <c r="AL9"/>
  <c r="AF9"/>
  <c r="Z9"/>
  <c r="T9"/>
  <c r="N9"/>
  <c r="H9"/>
  <c r="AV8"/>
  <c r="AW8" s="1"/>
  <c r="AR8"/>
  <c r="AL8"/>
  <c r="AF8"/>
  <c r="Z8"/>
  <c r="T8"/>
  <c r="N8"/>
  <c r="H8"/>
  <c r="DT29" i="6" l="1"/>
  <c r="DO29"/>
  <c r="DJ29"/>
  <c r="DE29"/>
  <c r="CZ29"/>
  <c r="CU29"/>
  <c r="CP29"/>
  <c r="CK29"/>
  <c r="CF29"/>
  <c r="DW29" s="1"/>
  <c r="DX29" s="1"/>
  <c r="DT28"/>
  <c r="DO28"/>
  <c r="DJ28"/>
  <c r="DE28"/>
  <c r="CZ28"/>
  <c r="CU28"/>
  <c r="CP28"/>
  <c r="CK28"/>
  <c r="CF28"/>
  <c r="DW28" s="1"/>
  <c r="DX28" s="1"/>
  <c r="DT27"/>
  <c r="DO27"/>
  <c r="DJ27"/>
  <c r="DE27"/>
  <c r="CZ27"/>
  <c r="CU27"/>
  <c r="CP27"/>
  <c r="CK27"/>
  <c r="CF27"/>
  <c r="DW27" s="1"/>
  <c r="DX27" s="1"/>
  <c r="DT26"/>
  <c r="DO26"/>
  <c r="DJ26"/>
  <c r="DE26"/>
  <c r="CZ26"/>
  <c r="CU26"/>
  <c r="CP26"/>
  <c r="CK26"/>
  <c r="CF26"/>
  <c r="DW26" s="1"/>
  <c r="DX26" s="1"/>
  <c r="DT25"/>
  <c r="DO25"/>
  <c r="DJ25"/>
  <c r="DE25"/>
  <c r="CZ25"/>
  <c r="CU25"/>
  <c r="CP25"/>
  <c r="CK25"/>
  <c r="CF25"/>
  <c r="DW25" s="1"/>
  <c r="DX25" s="1"/>
  <c r="DT24"/>
  <c r="DO24"/>
  <c r="DJ24"/>
  <c r="DE24"/>
  <c r="CZ24"/>
  <c r="CU24"/>
  <c r="CP24"/>
  <c r="CK24"/>
  <c r="CF24"/>
  <c r="DW24" s="1"/>
  <c r="DX24" s="1"/>
  <c r="DT23"/>
  <c r="DO23"/>
  <c r="DJ23"/>
  <c r="DE23"/>
  <c r="CZ23"/>
  <c r="CU23"/>
  <c r="CP23"/>
  <c r="CK23"/>
  <c r="CF23"/>
  <c r="DW23" s="1"/>
  <c r="DX23" s="1"/>
  <c r="DT22"/>
  <c r="DO22"/>
  <c r="DJ22"/>
  <c r="DE22"/>
  <c r="CZ22"/>
  <c r="CU22"/>
  <c r="CP22"/>
  <c r="CK22"/>
  <c r="CF22"/>
  <c r="DW22" s="1"/>
  <c r="DX22" s="1"/>
  <c r="DT21"/>
  <c r="DO21"/>
  <c r="DJ21"/>
  <c r="DE21"/>
  <c r="CZ21"/>
  <c r="CU21"/>
  <c r="CP21"/>
  <c r="CK21"/>
  <c r="CF21"/>
  <c r="DW21" s="1"/>
  <c r="DX21" s="1"/>
  <c r="DT20"/>
  <c r="DO20"/>
  <c r="DJ20"/>
  <c r="DE20"/>
  <c r="CZ20"/>
  <c r="CU20"/>
  <c r="CP20"/>
  <c r="CK20"/>
  <c r="CF20"/>
  <c r="DW20" s="1"/>
  <c r="DX20" s="1"/>
  <c r="DT19"/>
  <c r="DO19"/>
  <c r="DJ19"/>
  <c r="DE19"/>
  <c r="CZ19"/>
  <c r="CU19"/>
  <c r="CP19"/>
  <c r="CK19"/>
  <c r="CF19"/>
  <c r="DW19" s="1"/>
  <c r="DX19" s="1"/>
  <c r="DT18"/>
  <c r="DO18"/>
  <c r="DJ18"/>
  <c r="DE18"/>
  <c r="CZ18"/>
  <c r="CU18"/>
  <c r="CP18"/>
  <c r="CK18"/>
  <c r="CF18"/>
  <c r="DW18" s="1"/>
  <c r="DX18" s="1"/>
  <c r="DT17"/>
  <c r="DO17"/>
  <c r="DJ17"/>
  <c r="DE17"/>
  <c r="CZ17"/>
  <c r="CU17"/>
  <c r="CP17"/>
  <c r="CK17"/>
  <c r="CF17"/>
  <c r="DW17" s="1"/>
  <c r="DX17" s="1"/>
  <c r="DT16"/>
  <c r="DO16"/>
  <c r="DJ16"/>
  <c r="DE16"/>
  <c r="CZ16"/>
  <c r="CU16"/>
  <c r="CP16"/>
  <c r="CK16"/>
  <c r="CF16"/>
  <c r="DW16" s="1"/>
  <c r="DX16" s="1"/>
  <c r="DT15"/>
  <c r="DO15"/>
  <c r="DJ15"/>
  <c r="DE15"/>
  <c r="CZ15"/>
  <c r="CU15"/>
  <c r="CP15"/>
  <c r="CK15"/>
  <c r="CF15"/>
  <c r="DW15" s="1"/>
  <c r="DX15" s="1"/>
  <c r="DT14"/>
  <c r="DO14"/>
  <c r="DJ14"/>
  <c r="DE14"/>
  <c r="CZ14"/>
  <c r="CU14"/>
  <c r="CP14"/>
  <c r="CK14"/>
  <c r="CF14"/>
  <c r="DW14" s="1"/>
  <c r="DX14" s="1"/>
  <c r="DT13"/>
  <c r="DO13"/>
  <c r="DJ13"/>
  <c r="DE13"/>
  <c r="CZ13"/>
  <c r="CU13"/>
  <c r="CP13"/>
  <c r="CK13"/>
  <c r="CF13"/>
  <c r="DW13" s="1"/>
  <c r="DX13" s="1"/>
  <c r="DT12"/>
  <c r="DO12"/>
  <c r="DJ12"/>
  <c r="DE12"/>
  <c r="CZ12"/>
  <c r="CU12"/>
  <c r="CP12"/>
  <c r="CK12"/>
  <c r="CF12"/>
  <c r="DW12" s="1"/>
  <c r="DX12" s="1"/>
  <c r="DT11"/>
  <c r="DO11"/>
  <c r="DJ11"/>
  <c r="DE11"/>
  <c r="CZ11"/>
  <c r="CU11"/>
  <c r="CP11"/>
  <c r="CK11"/>
  <c r="CF11"/>
  <c r="DW11" s="1"/>
  <c r="DX11" s="1"/>
  <c r="DT10"/>
  <c r="DO10"/>
  <c r="DJ10"/>
  <c r="DE10"/>
  <c r="CZ10"/>
  <c r="CU10"/>
  <c r="CP10"/>
  <c r="CK10"/>
  <c r="CF10"/>
  <c r="DW10" s="1"/>
  <c r="DX10" s="1"/>
  <c r="DT9"/>
  <c r="DO9"/>
  <c r="DJ9"/>
  <c r="DE9"/>
  <c r="CZ9"/>
  <c r="CU9"/>
  <c r="CP9"/>
  <c r="CK9"/>
  <c r="CF9"/>
  <c r="DW9" s="1"/>
  <c r="DX9" s="1"/>
  <c r="DT8"/>
  <c r="DO8"/>
  <c r="DJ8"/>
  <c r="DE8"/>
  <c r="CZ8"/>
  <c r="CU8"/>
  <c r="CP8"/>
  <c r="CK8"/>
  <c r="CF8"/>
  <c r="DW8" s="1"/>
  <c r="DX8" s="1"/>
  <c r="DT7"/>
  <c r="DO7"/>
  <c r="DJ7"/>
  <c r="DF7"/>
  <c r="DE7"/>
  <c r="CZ7"/>
  <c r="CU7"/>
  <c r="CP7"/>
  <c r="CK7"/>
  <c r="CF7"/>
  <c r="DW7" s="1"/>
  <c r="DX7" s="1"/>
  <c r="BN29"/>
  <c r="BM29"/>
  <c r="BA29"/>
  <c r="AZ29"/>
  <c r="AN29"/>
  <c r="AM29"/>
  <c r="AA29"/>
  <c r="Z29"/>
  <c r="N29"/>
  <c r="M29"/>
  <c r="BZ29" s="1"/>
  <c r="CA29" s="1"/>
  <c r="BN28"/>
  <c r="BM28"/>
  <c r="BA28"/>
  <c r="AZ28"/>
  <c r="AM28"/>
  <c r="AN28" s="1"/>
  <c r="Z28"/>
  <c r="AA28" s="1"/>
  <c r="M28"/>
  <c r="BZ28" s="1"/>
  <c r="CA28" s="1"/>
  <c r="BM27"/>
  <c r="BN27" s="1"/>
  <c r="AZ27"/>
  <c r="BA27" s="1"/>
  <c r="AM27"/>
  <c r="AN27" s="1"/>
  <c r="Z27"/>
  <c r="AA27" s="1"/>
  <c r="M27"/>
  <c r="BZ27" s="1"/>
  <c r="CA27" s="1"/>
  <c r="BM26"/>
  <c r="BN26" s="1"/>
  <c r="AZ26"/>
  <c r="BA26" s="1"/>
  <c r="AM26"/>
  <c r="AN26" s="1"/>
  <c r="Z26"/>
  <c r="AA26" s="1"/>
  <c r="M26"/>
  <c r="BZ26" s="1"/>
  <c r="CA26" s="1"/>
  <c r="BM25"/>
  <c r="BN25" s="1"/>
  <c r="AZ25"/>
  <c r="BA25" s="1"/>
  <c r="AM25"/>
  <c r="AN25" s="1"/>
  <c r="Z25"/>
  <c r="AA25" s="1"/>
  <c r="M25"/>
  <c r="BZ25" s="1"/>
  <c r="CA25" s="1"/>
  <c r="BM24"/>
  <c r="BN24" s="1"/>
  <c r="AZ24"/>
  <c r="BA24" s="1"/>
  <c r="AM24"/>
  <c r="AN24" s="1"/>
  <c r="Z24"/>
  <c r="AA24" s="1"/>
  <c r="M24"/>
  <c r="BZ24" s="1"/>
  <c r="CA24" s="1"/>
  <c r="BM23"/>
  <c r="BN23" s="1"/>
  <c r="AZ23"/>
  <c r="BA23" s="1"/>
  <c r="AM23"/>
  <c r="AN23" s="1"/>
  <c r="Z23"/>
  <c r="AA23" s="1"/>
  <c r="M23"/>
  <c r="BZ23" s="1"/>
  <c r="CA23" s="1"/>
  <c r="BM22"/>
  <c r="BN22" s="1"/>
  <c r="AZ22"/>
  <c r="BA22" s="1"/>
  <c r="AM22"/>
  <c r="AN22" s="1"/>
  <c r="Z22"/>
  <c r="AA22" s="1"/>
  <c r="M22"/>
  <c r="BZ22" s="1"/>
  <c r="CA22" s="1"/>
  <c r="BM21"/>
  <c r="BN21" s="1"/>
  <c r="AZ21"/>
  <c r="BA21" s="1"/>
  <c r="AM21"/>
  <c r="AN21" s="1"/>
  <c r="Z21"/>
  <c r="AA21" s="1"/>
  <c r="M21"/>
  <c r="BZ21" s="1"/>
  <c r="CA21" s="1"/>
  <c r="BM20"/>
  <c r="BN20" s="1"/>
  <c r="AZ20"/>
  <c r="BA20" s="1"/>
  <c r="AM20"/>
  <c r="AN20" s="1"/>
  <c r="Z20"/>
  <c r="AA20" s="1"/>
  <c r="M20"/>
  <c r="BZ20" s="1"/>
  <c r="CA20" s="1"/>
  <c r="BM19"/>
  <c r="BN19" s="1"/>
  <c r="AZ19"/>
  <c r="BA19" s="1"/>
  <c r="AM19"/>
  <c r="AN19" s="1"/>
  <c r="Z19"/>
  <c r="AA19" s="1"/>
  <c r="M19"/>
  <c r="BZ19" s="1"/>
  <c r="CA19" s="1"/>
  <c r="BM18"/>
  <c r="BN18" s="1"/>
  <c r="AZ18"/>
  <c r="BA18" s="1"/>
  <c r="AM18"/>
  <c r="AN18" s="1"/>
  <c r="Z18"/>
  <c r="AA18" s="1"/>
  <c r="M18"/>
  <c r="BZ18" s="1"/>
  <c r="CA18" s="1"/>
  <c r="BM17"/>
  <c r="BN17" s="1"/>
  <c r="AZ17"/>
  <c r="BA17" s="1"/>
  <c r="AM17"/>
  <c r="AN17" s="1"/>
  <c r="Z17"/>
  <c r="AA17" s="1"/>
  <c r="M17"/>
  <c r="BZ17" s="1"/>
  <c r="CA17" s="1"/>
  <c r="BM16"/>
  <c r="BN16" s="1"/>
  <c r="AZ16"/>
  <c r="BA16" s="1"/>
  <c r="AM16"/>
  <c r="AN16" s="1"/>
  <c r="Z16"/>
  <c r="AA16" s="1"/>
  <c r="M16"/>
  <c r="BZ16" s="1"/>
  <c r="CA16" s="1"/>
  <c r="BM15"/>
  <c r="BN15" s="1"/>
  <c r="AZ15"/>
  <c r="BA15" s="1"/>
  <c r="AM15"/>
  <c r="AN15" s="1"/>
  <c r="Z15"/>
  <c r="AA15" s="1"/>
  <c r="M15"/>
  <c r="BZ15" s="1"/>
  <c r="CA15" s="1"/>
  <c r="BM14"/>
  <c r="BN14" s="1"/>
  <c r="AZ14"/>
  <c r="BA14" s="1"/>
  <c r="AM14"/>
  <c r="AN14" s="1"/>
  <c r="Z14"/>
  <c r="AA14" s="1"/>
  <c r="M14"/>
  <c r="BZ14" s="1"/>
  <c r="CA14" s="1"/>
  <c r="BM13"/>
  <c r="BN13" s="1"/>
  <c r="AZ13"/>
  <c r="BA13" s="1"/>
  <c r="AM13"/>
  <c r="AN13" s="1"/>
  <c r="Z13"/>
  <c r="AA13" s="1"/>
  <c r="M13"/>
  <c r="BZ13" s="1"/>
  <c r="CA13" s="1"/>
  <c r="BM12"/>
  <c r="BN12" s="1"/>
  <c r="AZ12"/>
  <c r="BA12" s="1"/>
  <c r="AM12"/>
  <c r="AN12" s="1"/>
  <c r="Z12"/>
  <c r="AA12" s="1"/>
  <c r="M12"/>
  <c r="BZ12" s="1"/>
  <c r="CA12" s="1"/>
  <c r="BM11"/>
  <c r="BN11" s="1"/>
  <c r="AZ11"/>
  <c r="BA11" s="1"/>
  <c r="AM11"/>
  <c r="AN11" s="1"/>
  <c r="Z11"/>
  <c r="AA11" s="1"/>
  <c r="M11"/>
  <c r="BZ11" s="1"/>
  <c r="CA11" s="1"/>
  <c r="BM10"/>
  <c r="BN10" s="1"/>
  <c r="AZ10"/>
  <c r="BA10" s="1"/>
  <c r="AM10"/>
  <c r="AN10" s="1"/>
  <c r="Z10"/>
  <c r="AA10" s="1"/>
  <c r="M10"/>
  <c r="BZ10" s="1"/>
  <c r="CA10" s="1"/>
  <c r="BM9"/>
  <c r="BN9" s="1"/>
  <c r="AZ9"/>
  <c r="BA9" s="1"/>
  <c r="AM9"/>
  <c r="AN9" s="1"/>
  <c r="Z9"/>
  <c r="AA9" s="1"/>
  <c r="M9"/>
  <c r="BZ9" s="1"/>
  <c r="CA9" s="1"/>
  <c r="BM8"/>
  <c r="BN8" s="1"/>
  <c r="AZ8"/>
  <c r="BA8" s="1"/>
  <c r="AM8"/>
  <c r="AN8" s="1"/>
  <c r="Z8"/>
  <c r="AA8" s="1"/>
  <c r="M8"/>
  <c r="BZ8" s="1"/>
  <c r="CA8" s="1"/>
  <c r="BM7"/>
  <c r="BN7" s="1"/>
  <c r="AZ7"/>
  <c r="BA7" s="1"/>
  <c r="AM7"/>
  <c r="AN7" s="1"/>
  <c r="Z7"/>
  <c r="AA7" s="1"/>
  <c r="M7"/>
  <c r="BZ7" s="1"/>
  <c r="CA7" s="1"/>
  <c r="N7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</calcChain>
</file>

<file path=xl/sharedStrings.xml><?xml version="1.0" encoding="utf-8"?>
<sst xmlns="http://schemas.openxmlformats.org/spreadsheetml/2006/main" count="6255" uniqueCount="443">
  <si>
    <t>Sr.
No.</t>
  </si>
  <si>
    <t>English</t>
  </si>
  <si>
    <t>Maths</t>
  </si>
  <si>
    <t>Science</t>
  </si>
  <si>
    <t>Hindi</t>
  </si>
  <si>
    <t>Student's
Name</t>
  </si>
  <si>
    <t>Pranjal</t>
  </si>
  <si>
    <t>Rohit</t>
  </si>
  <si>
    <t>S.st</t>
  </si>
  <si>
    <t>Roll.No.</t>
  </si>
  <si>
    <t>Saanvi Sandhu</t>
  </si>
  <si>
    <t>Sarthak</t>
  </si>
  <si>
    <t>EVS</t>
  </si>
  <si>
    <t>Sunaina</t>
  </si>
  <si>
    <t>Emon</t>
  </si>
  <si>
    <t>Piyush Thakur</t>
  </si>
  <si>
    <t>G.P.</t>
  </si>
  <si>
    <t>Grade</t>
  </si>
  <si>
    <t>%age</t>
  </si>
  <si>
    <t>G.P.
(10)</t>
  </si>
  <si>
    <t>Marks
(10)</t>
  </si>
  <si>
    <t>Marks
(30)</t>
  </si>
  <si>
    <t>Total
(50)</t>
  </si>
  <si>
    <t>Drawing</t>
  </si>
  <si>
    <t>Music</t>
  </si>
  <si>
    <t>I.T.</t>
  </si>
  <si>
    <t>G.K.</t>
  </si>
  <si>
    <t>Total
(300)</t>
  </si>
  <si>
    <t>Total   (FA + SA)</t>
  </si>
  <si>
    <t>Total
(250)</t>
  </si>
  <si>
    <t>Music &amp; Rhymes</t>
  </si>
  <si>
    <t>Rahul</t>
  </si>
  <si>
    <t>Sahil</t>
  </si>
  <si>
    <t>Total
(200)</t>
  </si>
  <si>
    <t>Anshuman</t>
  </si>
  <si>
    <t>Ridhima</t>
  </si>
  <si>
    <t>Shaurya</t>
  </si>
  <si>
    <t>Hindi
(50)</t>
  </si>
  <si>
    <t>English
(50)</t>
  </si>
  <si>
    <t>Maths
(50)</t>
  </si>
  <si>
    <t>EVS
(50)</t>
  </si>
  <si>
    <t>Akshita</t>
  </si>
  <si>
    <t>Amit</t>
  </si>
  <si>
    <t>Sanjana</t>
  </si>
  <si>
    <t>Vansh</t>
  </si>
  <si>
    <t>Jatin</t>
  </si>
  <si>
    <t>Himanshu</t>
  </si>
  <si>
    <t>Kartik</t>
  </si>
  <si>
    <t>Saniya</t>
  </si>
  <si>
    <t>Kashish</t>
  </si>
  <si>
    <t>Ayush</t>
  </si>
  <si>
    <t>Donald</t>
  </si>
  <si>
    <t>Dushyant</t>
  </si>
  <si>
    <t>Ghanshyam</t>
  </si>
  <si>
    <t>Jayant</t>
  </si>
  <si>
    <t>Lokesh</t>
  </si>
  <si>
    <t>Sameer</t>
  </si>
  <si>
    <t>Shivangi</t>
  </si>
  <si>
    <t>SCIENCE</t>
  </si>
  <si>
    <t>Parul</t>
  </si>
  <si>
    <t>Vaibhav</t>
  </si>
  <si>
    <t>Anshul</t>
  </si>
  <si>
    <t>Akshat</t>
  </si>
  <si>
    <t>Anmol</t>
  </si>
  <si>
    <t>Rishika</t>
  </si>
  <si>
    <t>Pragati</t>
  </si>
  <si>
    <t>Shubham Sk</t>
  </si>
  <si>
    <t>Mokshda</t>
  </si>
  <si>
    <t>Yajvi</t>
  </si>
  <si>
    <t>Nirav</t>
  </si>
  <si>
    <t>Samme</t>
  </si>
  <si>
    <t>Marks Obtain
(150)</t>
  </si>
  <si>
    <t>Tamanna</t>
  </si>
  <si>
    <t>Marks Obtain
(200)</t>
  </si>
  <si>
    <t>Riya</t>
  </si>
  <si>
    <t>FA-3</t>
  </si>
  <si>
    <t>SA-2</t>
  </si>
  <si>
    <t>FA-4</t>
  </si>
  <si>
    <t>English(SA1+SA2)</t>
  </si>
  <si>
    <t>Maths(SA1+SA2)</t>
  </si>
  <si>
    <t>Science(SA1+SA2)</t>
  </si>
  <si>
    <t>Hindi(SA1+SA2)</t>
  </si>
  <si>
    <t>Drawing(SA1+SA2)</t>
  </si>
  <si>
    <t>IT(SA1+SA2)</t>
  </si>
  <si>
    <t>Music(SA1+SA2)</t>
  </si>
  <si>
    <t>G.K(SA1+SA2)</t>
  </si>
  <si>
    <t>C.G.P.A</t>
  </si>
  <si>
    <t>G.P</t>
  </si>
  <si>
    <t>Combined Result SA-I &amp; SA-II</t>
  </si>
  <si>
    <t>ENGLISH(S1+S2)</t>
  </si>
  <si>
    <t>MATHS(SA1+SA2)</t>
  </si>
  <si>
    <t>SCIENCE(SA1+SA2)</t>
  </si>
  <si>
    <t>HINDI(SA1+SA2)</t>
  </si>
  <si>
    <t>S.STUDIES(SA1+SA2)</t>
  </si>
  <si>
    <t>MUSIC(SA1+SA2)</t>
  </si>
  <si>
    <t>GRADE</t>
  </si>
  <si>
    <t>Total(500</t>
  </si>
  <si>
    <t>%</t>
  </si>
  <si>
    <t>E.V.S(SA1+SA2)</t>
  </si>
  <si>
    <t>DRAWING (SA1+SA2)</t>
  </si>
  <si>
    <t>I.T(SA1+SA2)</t>
  </si>
  <si>
    <t>TOTAL</t>
  </si>
  <si>
    <t>Total (SA1+SA2)</t>
  </si>
  <si>
    <t>G</t>
  </si>
  <si>
    <t>SKT(SA1+SA2)</t>
  </si>
  <si>
    <t>Overall Result(1st and 2nd) Term</t>
  </si>
  <si>
    <t>Over All(1st+2nd)Term</t>
  </si>
  <si>
    <t>Total500</t>
  </si>
  <si>
    <t>Anjali Thakur</t>
  </si>
  <si>
    <t>Atharv Thakur</t>
  </si>
  <si>
    <t>Chirag Thakur</t>
  </si>
  <si>
    <t>Aarav Thakur</t>
  </si>
  <si>
    <t>Abhinav Thakur</t>
  </si>
  <si>
    <t>Priyanshi Chauhan</t>
  </si>
  <si>
    <t>Veer Kanwar</t>
  </si>
  <si>
    <t>Geetanjali</t>
  </si>
  <si>
    <t>Daksh Mahajan</t>
  </si>
  <si>
    <t>Nikita</t>
  </si>
  <si>
    <t>Ashna</t>
  </si>
  <si>
    <t xml:space="preserve"> Shiv Mahajan</t>
  </si>
  <si>
    <t>Chhonid Zangmo</t>
  </si>
  <si>
    <t>Chhering Dolma</t>
  </si>
  <si>
    <t>Suzal</t>
  </si>
  <si>
    <t>Aditya Sharma</t>
  </si>
  <si>
    <t>Vijay Kumar</t>
  </si>
  <si>
    <t>Hritvik</t>
  </si>
  <si>
    <t>Lovely</t>
  </si>
  <si>
    <t>Mohit Thakur</t>
  </si>
  <si>
    <t>Kavita</t>
  </si>
  <si>
    <t>Purva</t>
  </si>
  <si>
    <t>Dhriti</t>
  </si>
  <si>
    <t>Prashant Thakur</t>
  </si>
  <si>
    <t>Anshika Sharma</t>
  </si>
  <si>
    <t>Aneesh Sharma</t>
  </si>
  <si>
    <t>Dhruv Gautam</t>
  </si>
  <si>
    <t>Lavanya Kaundal</t>
  </si>
  <si>
    <t>Kanav Garg</t>
  </si>
  <si>
    <t>Chetnya Thakur</t>
  </si>
  <si>
    <t>Aadiya Gupta</t>
  </si>
  <si>
    <t>Prikshit Rawat</t>
  </si>
  <si>
    <t>Aksh Sharma</t>
  </si>
  <si>
    <t>Bhumi</t>
  </si>
  <si>
    <t>Hardhik</t>
  </si>
  <si>
    <t>Yakshit</t>
  </si>
  <si>
    <t>Aditya Pratap</t>
  </si>
  <si>
    <t>Apurva</t>
  </si>
  <si>
    <t>Ajay Kumar</t>
  </si>
  <si>
    <t>Bhushan Kumar</t>
  </si>
  <si>
    <t>Combined Result SA-1 &amp; SA-2</t>
  </si>
  <si>
    <t>S.st(SA1+SA2)</t>
  </si>
  <si>
    <t>Varsha thakur</t>
  </si>
  <si>
    <t>kartik Bhardwaj</t>
  </si>
  <si>
    <t>Harsh Thakur</t>
  </si>
  <si>
    <t>Aditya Singh Verma</t>
  </si>
  <si>
    <t>Mohit Saklani</t>
  </si>
  <si>
    <t>Lalita Kumari</t>
  </si>
  <si>
    <t>Aditi</t>
  </si>
  <si>
    <t>Adersh</t>
  </si>
  <si>
    <t xml:space="preserve">Kashish Thakur </t>
  </si>
  <si>
    <t>Aayush</t>
  </si>
  <si>
    <t>Shaivi</t>
  </si>
  <si>
    <t xml:space="preserve">Aditya </t>
  </si>
  <si>
    <t>Aditya 2</t>
  </si>
  <si>
    <t>Aniket</t>
  </si>
  <si>
    <t>Ikshita</t>
  </si>
  <si>
    <t>Aarohi Guatam</t>
  </si>
  <si>
    <t>Jenya</t>
  </si>
  <si>
    <t>Parikshit Kapoor</t>
  </si>
  <si>
    <t>Yugal Thakur</t>
  </si>
  <si>
    <t>Harshit Sharma</t>
  </si>
  <si>
    <t>Sylvia Chauhan</t>
  </si>
  <si>
    <t>Arav</t>
  </si>
  <si>
    <t>Manan</t>
  </si>
  <si>
    <t>Chinmay Thakur</t>
  </si>
  <si>
    <t>Hitanshi</t>
  </si>
  <si>
    <t>Navya Thakur</t>
  </si>
  <si>
    <t>Pariniti</t>
  </si>
  <si>
    <t>Aakash Thakur</t>
  </si>
  <si>
    <t>Bhanu Pratap Singh</t>
  </si>
  <si>
    <t>Kush Gupta</t>
  </si>
  <si>
    <t>Ananya</t>
  </si>
  <si>
    <t>Kritika Thakur</t>
  </si>
  <si>
    <t>Ishant Thakur</t>
  </si>
  <si>
    <t>Abhay Chauhan</t>
  </si>
  <si>
    <t>Kinjal</t>
  </si>
  <si>
    <t>Parul Chauhan</t>
  </si>
  <si>
    <t>Paras Bhardwaj</t>
  </si>
  <si>
    <t>Himanshi</t>
  </si>
  <si>
    <t>Aarav Malhotra</t>
  </si>
  <si>
    <t>Yash Raj Chauhan</t>
  </si>
  <si>
    <t>Hitaishi Sharma</t>
  </si>
  <si>
    <t>Nitin Thakur</t>
  </si>
  <si>
    <t>Ankita Sharma</t>
  </si>
  <si>
    <t>Akshit Sharma</t>
  </si>
  <si>
    <t>Bhavesh Thakur</t>
  </si>
  <si>
    <t>Srishti</t>
  </si>
  <si>
    <t>Arjun</t>
  </si>
  <si>
    <t>Varun</t>
  </si>
  <si>
    <t>Shivam</t>
  </si>
  <si>
    <t>Rohitansh Katoch</t>
  </si>
  <si>
    <t>Ritik Kumar</t>
  </si>
  <si>
    <t>Dhruvita Soni</t>
  </si>
  <si>
    <t>Divya Thakur</t>
  </si>
  <si>
    <t>Sahil Chauhan</t>
  </si>
  <si>
    <t xml:space="preserve">   Language 1   (English)</t>
  </si>
  <si>
    <t>P.T.
(10)</t>
  </si>
  <si>
    <t>Note Book (5)</t>
  </si>
  <si>
    <t>Subject
 Enrichment (5)</t>
  </si>
  <si>
    <t>Exam (80)</t>
  </si>
  <si>
    <t>Marks Obtained
(100)</t>
  </si>
  <si>
    <t xml:space="preserve">   Language 2  (Hindi)</t>
  </si>
  <si>
    <t xml:space="preserve">   Language 3 (Skt. )</t>
  </si>
  <si>
    <t>Mathematics</t>
  </si>
  <si>
    <t>So.Science</t>
  </si>
  <si>
    <t>I.P</t>
  </si>
  <si>
    <t>Subject
Enrichment (5)</t>
  </si>
  <si>
    <t>Jagriti</t>
  </si>
  <si>
    <t>Abhineet</t>
  </si>
  <si>
    <t>Manish Kumar</t>
  </si>
  <si>
    <t>Harshita Thakur</t>
  </si>
  <si>
    <t>Sneha</t>
  </si>
  <si>
    <t>Banit Kumar</t>
  </si>
  <si>
    <t>Ashish Thakur</t>
  </si>
  <si>
    <t>Aman</t>
  </si>
  <si>
    <t>Total (600)</t>
  </si>
  <si>
    <t>Lakshay Chauhan</t>
  </si>
  <si>
    <t>Nikhil Thakur</t>
  </si>
  <si>
    <t>Aditya Chauhan</t>
  </si>
  <si>
    <t>Mukesh Sharma</t>
  </si>
  <si>
    <t>Khushboo 
Thakur</t>
  </si>
  <si>
    <t>Mohneesh Vatsi</t>
  </si>
  <si>
    <t>Hargunbir Singh</t>
  </si>
  <si>
    <t>Saksham</t>
  </si>
  <si>
    <t>Sania Thakur</t>
  </si>
  <si>
    <t>Anjli Thakur</t>
  </si>
  <si>
    <t>Diwanshu Chauhan</t>
  </si>
  <si>
    <t>Arjun Thalur</t>
  </si>
  <si>
    <t>Total
(500)</t>
  </si>
  <si>
    <t xml:space="preserve">     GK</t>
  </si>
  <si>
    <t>SA1</t>
  </si>
  <si>
    <t>SA2</t>
  </si>
  <si>
    <t>Total</t>
  </si>
  <si>
    <t>Combined Result (Term-I andTerm-II)</t>
  </si>
  <si>
    <t>Term-I</t>
  </si>
  <si>
    <t>Term-II</t>
  </si>
  <si>
    <r>
      <t xml:space="preserve"> </t>
    </r>
    <r>
      <rPr>
        <b/>
        <sz val="11"/>
        <color theme="1"/>
        <rFont val="Calibri"/>
        <family val="2"/>
        <scheme val="minor"/>
      </rPr>
      <t>%age</t>
    </r>
  </si>
  <si>
    <t>HINDI</t>
  </si>
  <si>
    <t>TOTAL(400)</t>
  </si>
  <si>
    <t>Subject Enrichment (5)</t>
  </si>
  <si>
    <t>Combined ResultSA-I &amp;SA-II</t>
  </si>
  <si>
    <t>Total(600)</t>
  </si>
  <si>
    <t>Devika Thakur</t>
  </si>
  <si>
    <t>Arnim</t>
  </si>
  <si>
    <t>Pushkar Sharma</t>
  </si>
  <si>
    <t>Hardik Thakur</t>
  </si>
  <si>
    <t>Arman</t>
  </si>
  <si>
    <t>Navya</t>
  </si>
  <si>
    <t>Gunjan</t>
  </si>
  <si>
    <t>Kanika</t>
  </si>
  <si>
    <t>Purnima</t>
  </si>
  <si>
    <t>Karan Singh</t>
  </si>
  <si>
    <t>Jai Kant</t>
  </si>
  <si>
    <t>Uday Rana</t>
  </si>
  <si>
    <t>Ojas Chandra</t>
  </si>
  <si>
    <t>Teena</t>
  </si>
  <si>
    <t>Bhavna</t>
  </si>
  <si>
    <t>Saurav Chauhan</t>
  </si>
  <si>
    <t>Dhruv</t>
  </si>
  <si>
    <t>Dharm Singh</t>
  </si>
  <si>
    <t>Aboo Yadav</t>
  </si>
  <si>
    <t>Monika Thakur</t>
  </si>
  <si>
    <t>Chail Public School Naogrown Final Result of 9th Class March 2018-19</t>
  </si>
  <si>
    <t>Class 11th     Session 2018-19</t>
  </si>
  <si>
    <t>IP</t>
  </si>
  <si>
    <t>Ayushi Chandel</t>
  </si>
  <si>
    <t>Nivedita</t>
  </si>
  <si>
    <t>Ankita</t>
  </si>
  <si>
    <t>Vedika</t>
  </si>
  <si>
    <t>Khushbu</t>
  </si>
  <si>
    <t>Sa1</t>
  </si>
  <si>
    <t>total</t>
  </si>
  <si>
    <t>Parikshit</t>
  </si>
  <si>
    <t>Novit</t>
  </si>
  <si>
    <t>Arnav</t>
  </si>
  <si>
    <t>Ridhi</t>
  </si>
  <si>
    <t xml:space="preserve"> COMBINED RESULT (SA1+SA2)CLASS FIRST</t>
  </si>
  <si>
    <t>MATH</t>
  </si>
  <si>
    <t>GK</t>
  </si>
  <si>
    <t>ENGLISH (S1+S2)</t>
  </si>
  <si>
    <t xml:space="preserve">Aayush </t>
  </si>
  <si>
    <t>Combined
SA-1+SA-2 (300)</t>
  </si>
  <si>
    <t>Havisha</t>
  </si>
  <si>
    <t>Athrav</t>
  </si>
  <si>
    <t>Aahana</t>
  </si>
  <si>
    <t>Radhika</t>
  </si>
  <si>
    <t>Parthiv</t>
  </si>
  <si>
    <t>Bhuvneswari</t>
  </si>
  <si>
    <t>Sachin</t>
  </si>
  <si>
    <t>Abhinam</t>
  </si>
  <si>
    <t>Rohan</t>
  </si>
  <si>
    <t>Aradhya Verma</t>
  </si>
  <si>
    <t>Nargis</t>
  </si>
  <si>
    <t>Aditya</t>
  </si>
  <si>
    <t>Mokshit</t>
  </si>
  <si>
    <t>ENGLISH(SA1+SA2</t>
  </si>
  <si>
    <t>MATHS(SA1+SA2</t>
  </si>
  <si>
    <t>Combined Result of SA1 and SA2</t>
  </si>
  <si>
    <t>Medhavi Gupta</t>
  </si>
  <si>
    <t>Arushi</t>
  </si>
  <si>
    <t>Aaradhya Vashist</t>
  </si>
  <si>
    <t>Varun Chauhan</t>
  </si>
  <si>
    <t>Anuj Badhan</t>
  </si>
  <si>
    <t>Saurav</t>
  </si>
  <si>
    <t>Term-2</t>
  </si>
  <si>
    <t>Marks Obt.
(100)</t>
  </si>
  <si>
    <t>Term2</t>
  </si>
  <si>
    <t>Riyanshi</t>
  </si>
  <si>
    <t>Nanditta</t>
  </si>
  <si>
    <t>Yajnesh Minhas</t>
  </si>
  <si>
    <t>Mannat Thakur</t>
  </si>
  <si>
    <t>Gaurav Thakur</t>
  </si>
  <si>
    <t>Manya Shree</t>
  </si>
  <si>
    <t>Suvan Chauhan</t>
  </si>
  <si>
    <t>Mansvi</t>
  </si>
  <si>
    <t>Pragrti</t>
  </si>
  <si>
    <t>Nayati Thakur</t>
  </si>
  <si>
    <t>Smiksha vatsayan</t>
  </si>
  <si>
    <t>Arnav Thakur</t>
  </si>
  <si>
    <t>Nanika</t>
  </si>
  <si>
    <t>Avdhesh Sharma</t>
  </si>
  <si>
    <t>CHAIL PUBLIC SCHOOL NAOGROWN SA-2 RESULT SHEET CLASS 1ST 2019-20</t>
  </si>
  <si>
    <t>Rudransh</t>
  </si>
  <si>
    <t>Gaurav Cahauhan</t>
  </si>
  <si>
    <t>Dheeraj Thakur</t>
  </si>
  <si>
    <t>Rehansh</t>
  </si>
  <si>
    <t>AARAV</t>
  </si>
  <si>
    <t>Shriya Kapoor</t>
  </si>
  <si>
    <t>Ananya Poswal</t>
  </si>
  <si>
    <t>Abhishek Thakur</t>
  </si>
  <si>
    <t>Manvika</t>
  </si>
  <si>
    <t>Jatin Kumar</t>
  </si>
  <si>
    <t>Zeniya Gautam</t>
  </si>
  <si>
    <t>Akshra</t>
  </si>
  <si>
    <t>Mehak</t>
  </si>
  <si>
    <t>Mokshikt</t>
  </si>
  <si>
    <t>Diya</t>
  </si>
  <si>
    <t>Vinita</t>
  </si>
  <si>
    <t>Aarav</t>
  </si>
  <si>
    <t>Tanmay</t>
  </si>
  <si>
    <t>Jitender</t>
  </si>
  <si>
    <t>Vikansha</t>
  </si>
  <si>
    <t>Mohit</t>
  </si>
  <si>
    <t>Puneet</t>
  </si>
  <si>
    <t>Tushar</t>
  </si>
  <si>
    <t>Atul</t>
  </si>
  <si>
    <t>Jitender singh</t>
  </si>
  <si>
    <t>kanika Bhardwaj</t>
  </si>
  <si>
    <t>Harish Kumar</t>
  </si>
  <si>
    <t>Vishal Thakur</t>
  </si>
  <si>
    <t>Ayuesh</t>
  </si>
  <si>
    <t xml:space="preserve">Shivansh </t>
  </si>
  <si>
    <t>Anjli Chauhan</t>
  </si>
  <si>
    <t xml:space="preserve">Bharat Bhushan </t>
  </si>
  <si>
    <t>Pawan Kumar</t>
  </si>
  <si>
    <t>Sukhleen Kaur</t>
  </si>
  <si>
    <t>Sidhant Abhilashi</t>
  </si>
  <si>
    <t>Muskan Bhardwaj</t>
  </si>
  <si>
    <t>Pransh
Vashishtha</t>
  </si>
  <si>
    <t>Deeya Sharma</t>
  </si>
  <si>
    <t>Bhuvneshwari</t>
  </si>
  <si>
    <t>Vansh 
Verma</t>
  </si>
  <si>
    <t>Devashish
Upamanyu</t>
  </si>
  <si>
    <t>Ujjwal Vashisht</t>
  </si>
  <si>
    <t>Preeti Sharma</t>
  </si>
  <si>
    <t>Hiteshi Bhardwaj</t>
  </si>
  <si>
    <t>A1</t>
  </si>
  <si>
    <t>C2</t>
  </si>
  <si>
    <t>C1</t>
  </si>
  <si>
    <t>D</t>
  </si>
  <si>
    <t>B2</t>
  </si>
  <si>
    <t>A2</t>
  </si>
  <si>
    <t>B1</t>
  </si>
  <si>
    <t>c2</t>
  </si>
  <si>
    <t>Combined Result of SA1 and SA2  2019-20</t>
  </si>
  <si>
    <t>a1</t>
  </si>
  <si>
    <t>c1</t>
  </si>
  <si>
    <t>A</t>
  </si>
  <si>
    <t>B</t>
  </si>
  <si>
    <t>A1`</t>
  </si>
  <si>
    <t>B1A2</t>
  </si>
  <si>
    <t>(Term-2)   Result  Sheet  of  Class  7th  2019-20</t>
  </si>
  <si>
    <t>(Term-2)   Result  Sheet  of  Class  6th  2019-20</t>
  </si>
  <si>
    <t>Sr. NO.</t>
  </si>
  <si>
    <t>S.ST</t>
  </si>
  <si>
    <t>A+</t>
  </si>
  <si>
    <t>B+</t>
  </si>
  <si>
    <t>Hindi (SA1+SA2)</t>
  </si>
  <si>
    <t>S.St (SA1+SA2)</t>
  </si>
  <si>
    <t>Chail Public School Result Sheet Class 8th Term - 2     2019-20</t>
  </si>
  <si>
    <t>Chail Public School Chail - Chowk, Naugrawn ,Mandi (H.P.)
(SA-2)   Result  Sheet  of  Class  3rd   2019-20</t>
  </si>
  <si>
    <t>Chail Public School Chail - Chowk, Naugrawn ,Mandi (H.P.)
(SA-2)   Result  Sheet  of  LKG   2019-20</t>
  </si>
  <si>
    <t xml:space="preserve">                                       So.Science</t>
  </si>
  <si>
    <t xml:space="preserve">C1 </t>
  </si>
  <si>
    <t>DRG.</t>
  </si>
  <si>
    <t>s</t>
  </si>
  <si>
    <t>5.I</t>
  </si>
  <si>
    <t>Kaanya sharma</t>
  </si>
  <si>
    <t>CHAIL PUBLIC SCHOOL NAOGROWN SA-2 RESULT SHEET CLASS 2nd  2019-20</t>
  </si>
  <si>
    <t>(SA-2)  Result Sheet of UKG 2019-20</t>
  </si>
  <si>
    <t>Avidh</t>
  </si>
  <si>
    <t>(SA-2)  Result Sheet of Class 5th   2019-20</t>
  </si>
  <si>
    <t>Annual   Result  Sheet  of  Class  9th  2019-20</t>
  </si>
  <si>
    <t>GP</t>
  </si>
  <si>
    <t>B!</t>
  </si>
  <si>
    <t>Total 
(500)</t>
  </si>
  <si>
    <t>Marks
30</t>
  </si>
  <si>
    <t>Nimisha</t>
  </si>
  <si>
    <t>Aarohi</t>
  </si>
  <si>
    <t>Twinkle</t>
  </si>
  <si>
    <t>Ira</t>
  </si>
  <si>
    <t>Vashnavi</t>
  </si>
  <si>
    <t>Shravya</t>
  </si>
  <si>
    <t>(SA-2)  Result Sheet of Class 4th 2019-20</t>
  </si>
  <si>
    <t>DRG</t>
  </si>
  <si>
    <t>TOTAL
(400)</t>
  </si>
  <si>
    <t>SA-1</t>
  </si>
  <si>
    <t>Roll.No</t>
  </si>
  <si>
    <t>Name of student</t>
  </si>
  <si>
    <t>Physics</t>
  </si>
  <si>
    <t>Chemistry</t>
  </si>
  <si>
    <t>Bio/Math</t>
  </si>
  <si>
    <t>Physical Education</t>
  </si>
  <si>
    <t>Grand Total</t>
  </si>
  <si>
    <t>Th. (70)</t>
  </si>
  <si>
    <t>Pr. (30)</t>
  </si>
  <si>
    <t>Total  (100)</t>
  </si>
  <si>
    <t>Th. (80)</t>
  </si>
  <si>
    <t>I.A (20)</t>
  </si>
  <si>
    <t>Cheeranjeevi soni</t>
  </si>
  <si>
    <t>Shagun</t>
  </si>
  <si>
    <t xml:space="preserve">Class Teacher :                                                                    Checked by:                                                                                                  Principal </t>
  </si>
  <si>
    <r>
      <rPr>
        <b/>
        <sz val="22"/>
        <color rgb="FF0F243E"/>
        <rFont val="Calibri"/>
        <family val="2"/>
        <scheme val="minor"/>
      </rPr>
      <t xml:space="preserve">                                                   </t>
    </r>
    <r>
      <rPr>
        <b/>
        <u/>
        <sz val="22"/>
        <color rgb="FF0F243E"/>
        <rFont val="Calibri"/>
        <family val="2"/>
        <scheme val="minor"/>
      </rPr>
      <t xml:space="preserve"> Chail Public School
RESULT  SHEET OF 11</t>
    </r>
    <r>
      <rPr>
        <b/>
        <u/>
        <vertAlign val="superscript"/>
        <sz val="22"/>
        <color rgb="FF0F243E"/>
        <rFont val="Calibri"/>
        <family val="2"/>
        <scheme val="minor"/>
      </rPr>
      <t>TH</t>
    </r>
    <r>
      <rPr>
        <b/>
        <u/>
        <sz val="22"/>
        <color rgb="FF0F243E"/>
        <rFont val="Calibri"/>
        <family val="2"/>
        <scheme val="minor"/>
      </rPr>
      <t xml:space="preserve"> CLASS Annual Examination Session 2019-2020</t>
    </r>
  </si>
  <si>
    <t>Total
(1200)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</si>
</sst>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color theme="1"/>
      <name val="Times New Roman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22"/>
      <color rgb="FF0F243E"/>
      <name val="Calibri"/>
      <family val="2"/>
      <scheme val="minor"/>
    </font>
    <font>
      <b/>
      <u/>
      <vertAlign val="superscript"/>
      <sz val="22"/>
      <color rgb="FF0F243E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22"/>
      <color rgb="FF0F243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4" fillId="0" borderId="1">
      <alignment horizontal="center"/>
    </xf>
  </cellStyleXfs>
  <cellXfs count="52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0" xfId="0" applyFont="1" applyBorder="1"/>
    <xf numFmtId="0" fontId="0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0" fontId="0" fillId="0" borderId="1" xfId="0" applyNumberFormat="1" applyFont="1" applyBorder="1" applyAlignment="1">
      <alignment horizontal="left" vertical="top"/>
    </xf>
    <xf numFmtId="1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2" fillId="0" borderId="0" xfId="0" applyFont="1" applyFill="1" applyBorder="1" applyAlignment="1"/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2" fontId="2" fillId="2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9" fontId="0" fillId="0" borderId="1" xfId="0" applyNumberFormat="1" applyFont="1" applyBorder="1" applyAlignment="1">
      <alignment horizontal="left" vertical="top"/>
    </xf>
    <xf numFmtId="9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12" xfId="0" applyBorder="1"/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164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Border="1" applyAlignment="1">
      <alignment vertical="top"/>
    </xf>
    <xf numFmtId="0" fontId="18" fillId="0" borderId="6" xfId="0" applyFont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Fill="1" applyBorder="1" applyAlignment="1">
      <alignment vertical="top" wrapText="1"/>
    </xf>
    <xf numFmtId="0" fontId="0" fillId="2" borderId="12" xfId="0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1" xfId="2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0" fillId="0" borderId="1" xfId="2" applyFont="1" applyAlignment="1">
      <alignment horizontal="left"/>
    </xf>
    <xf numFmtId="0" fontId="2" fillId="0" borderId="1" xfId="2" applyFont="1" applyAlignment="1">
      <alignment horizontal="left"/>
    </xf>
    <xf numFmtId="0" fontId="2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center" vertical="top" wrapText="1"/>
    </xf>
    <xf numFmtId="0" fontId="34" fillId="0" borderId="0" xfId="0" applyFont="1"/>
    <xf numFmtId="0" fontId="28" fillId="0" borderId="17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9" fontId="31" fillId="0" borderId="19" xfId="0" applyNumberFormat="1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10" fontId="33" fillId="0" borderId="19" xfId="0" applyNumberFormat="1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9" fontId="33" fillId="0" borderId="19" xfId="0" applyNumberFormat="1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/>
    <xf numFmtId="0" fontId="3" fillId="0" borderId="0" xfId="0" applyFont="1" applyBorder="1"/>
    <xf numFmtId="0" fontId="3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22" fillId="0" borderId="14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2" fillId="0" borderId="3" xfId="1" applyFont="1" applyBorder="1" applyAlignment="1">
      <alignment horizontal="left" vertical="center"/>
    </xf>
    <xf numFmtId="9" fontId="15" fillId="0" borderId="8" xfId="1" applyFont="1" applyBorder="1" applyAlignment="1">
      <alignment horizontal="left" vertical="center"/>
    </xf>
    <xf numFmtId="9" fontId="15" fillId="0" borderId="4" xfId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8" fillId="0" borderId="21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21" xfId="0" applyFont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28" fillId="0" borderId="18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8" fillId="0" borderId="16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</cellXfs>
  <cellStyles count="3">
    <cellStyle name="Normal" xfId="0" builtinId="0"/>
    <cellStyle name="Percent" xfId="1" builtinId="5"/>
    <cellStyle name="Sty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5"/>
  <sheetViews>
    <sheetView workbookViewId="0">
      <selection activeCell="N14" sqref="N14"/>
    </sheetView>
  </sheetViews>
  <sheetFormatPr defaultRowHeight="15"/>
  <cols>
    <col min="1" max="1" width="4.5703125" customWidth="1"/>
    <col min="3" max="3" width="18.140625" customWidth="1"/>
    <col min="4" max="4" width="7.140625" customWidth="1"/>
    <col min="5" max="5" width="6.5703125" customWidth="1"/>
    <col min="6" max="6" width="6.85546875" customWidth="1"/>
    <col min="7" max="7" width="7.42578125" customWidth="1"/>
    <col min="8" max="8" width="5.42578125" customWidth="1"/>
    <col min="9" max="9" width="7.140625" customWidth="1"/>
    <col min="10" max="10" width="7.5703125" customWidth="1"/>
    <col min="11" max="11" width="6.5703125" customWidth="1"/>
    <col min="12" max="12" width="7.5703125" customWidth="1"/>
    <col min="13" max="13" width="7.7109375" customWidth="1"/>
    <col min="14" max="14" width="7.5703125" customWidth="1"/>
    <col min="15" max="15" width="5.7109375" customWidth="1"/>
    <col min="16" max="16" width="6.85546875" customWidth="1"/>
    <col min="18" max="18" width="6.7109375" customWidth="1"/>
    <col min="20" max="20" width="7.7109375" customWidth="1"/>
    <col min="21" max="21" width="6.140625" customWidth="1"/>
    <col min="82" max="82" width="6.5703125" customWidth="1"/>
    <col min="83" max="83" width="7.7109375" customWidth="1"/>
    <col min="86" max="86" width="7" customWidth="1"/>
    <col min="87" max="87" width="8.28515625" customWidth="1"/>
    <col min="90" max="90" width="6.140625" customWidth="1"/>
    <col min="91" max="91" width="6.85546875" customWidth="1"/>
    <col min="94" max="94" width="6.7109375" customWidth="1"/>
    <col min="95" max="95" width="8.28515625" customWidth="1"/>
  </cols>
  <sheetData>
    <row r="1" spans="1:105" s="92" customFormat="1" ht="17.25" customHeight="1">
      <c r="A1" s="251" t="s">
        <v>330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3"/>
      <c r="BP1" s="161"/>
      <c r="BQ1" s="161"/>
      <c r="BR1" s="16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</row>
    <row r="2" spans="1:105" ht="15" customHeight="1">
      <c r="A2" s="243" t="s">
        <v>0</v>
      </c>
      <c r="B2" s="243" t="s">
        <v>9</v>
      </c>
      <c r="C2" s="243" t="s">
        <v>5</v>
      </c>
      <c r="D2" s="254" t="s">
        <v>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5" t="s">
        <v>2</v>
      </c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7"/>
      <c r="AD2" s="255" t="s">
        <v>12</v>
      </c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7"/>
      <c r="AQ2" s="216" t="s">
        <v>246</v>
      </c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55"/>
      <c r="BD2" s="238" t="s">
        <v>23</v>
      </c>
      <c r="BE2" s="239"/>
      <c r="BF2" s="238" t="s">
        <v>24</v>
      </c>
      <c r="BG2" s="239"/>
      <c r="BH2" s="238" t="s">
        <v>25</v>
      </c>
      <c r="BI2" s="239"/>
      <c r="BJ2" s="178" t="s">
        <v>238</v>
      </c>
      <c r="BK2" s="179"/>
      <c r="BL2" s="243" t="s">
        <v>33</v>
      </c>
      <c r="BM2" s="246" t="s">
        <v>18</v>
      </c>
      <c r="BN2" s="246" t="s">
        <v>16</v>
      </c>
      <c r="BO2" s="246" t="s">
        <v>17</v>
      </c>
      <c r="BP2" s="179"/>
      <c r="BQ2" s="212" t="s">
        <v>304</v>
      </c>
      <c r="BR2" s="212"/>
      <c r="BS2" s="213"/>
      <c r="BT2" s="162"/>
      <c r="BU2" s="216" t="s">
        <v>305</v>
      </c>
      <c r="BV2" s="216"/>
      <c r="BW2" s="216"/>
      <c r="BX2" s="160"/>
      <c r="BY2" s="216" t="s">
        <v>98</v>
      </c>
      <c r="BZ2" s="216"/>
      <c r="CA2" s="216"/>
      <c r="CB2" s="158"/>
      <c r="CC2" s="217" t="s">
        <v>92</v>
      </c>
      <c r="CD2" s="212"/>
      <c r="CE2" s="212"/>
      <c r="CF2" s="219" t="s">
        <v>99</v>
      </c>
      <c r="CG2" s="230"/>
      <c r="CH2" s="217" t="s">
        <v>100</v>
      </c>
      <c r="CI2" s="212"/>
      <c r="CJ2" s="219" t="s">
        <v>94</v>
      </c>
      <c r="CK2" s="220"/>
      <c r="CL2" s="216" t="s">
        <v>85</v>
      </c>
      <c r="CM2" s="216"/>
      <c r="CN2" s="223" t="s">
        <v>247</v>
      </c>
      <c r="CO2" s="226" t="s">
        <v>18</v>
      </c>
      <c r="CP2" s="229" t="s">
        <v>87</v>
      </c>
      <c r="CQ2" s="229" t="s">
        <v>95</v>
      </c>
      <c r="CR2" s="180"/>
      <c r="CS2" s="180"/>
      <c r="CT2" s="180"/>
      <c r="CU2" s="180"/>
      <c r="CV2" s="180"/>
      <c r="CW2" s="180"/>
      <c r="CX2" s="180"/>
      <c r="CY2" s="180"/>
      <c r="CZ2" s="180"/>
      <c r="DA2" s="180"/>
    </row>
    <row r="3" spans="1:105" ht="15.75" customHeight="1">
      <c r="A3" s="244"/>
      <c r="B3" s="244"/>
      <c r="C3" s="244"/>
      <c r="D3" s="232" t="s">
        <v>75</v>
      </c>
      <c r="E3" s="233"/>
      <c r="F3" s="234"/>
      <c r="G3" s="232" t="s">
        <v>77</v>
      </c>
      <c r="H3" s="233"/>
      <c r="I3" s="234"/>
      <c r="J3" s="232" t="s">
        <v>76</v>
      </c>
      <c r="K3" s="233"/>
      <c r="L3" s="234"/>
      <c r="M3" s="235" t="s">
        <v>28</v>
      </c>
      <c r="N3" s="236"/>
      <c r="O3" s="236"/>
      <c r="P3" s="237"/>
      <c r="Q3" s="232" t="s">
        <v>75</v>
      </c>
      <c r="R3" s="233"/>
      <c r="S3" s="234"/>
      <c r="T3" s="232" t="s">
        <v>77</v>
      </c>
      <c r="U3" s="233"/>
      <c r="V3" s="234"/>
      <c r="W3" s="232" t="s">
        <v>76</v>
      </c>
      <c r="X3" s="233"/>
      <c r="Y3" s="234"/>
      <c r="Z3" s="235" t="s">
        <v>28</v>
      </c>
      <c r="AA3" s="236"/>
      <c r="AB3" s="236"/>
      <c r="AC3" s="237"/>
      <c r="AD3" s="232" t="s">
        <v>75</v>
      </c>
      <c r="AE3" s="233"/>
      <c r="AF3" s="234"/>
      <c r="AG3" s="232" t="s">
        <v>77</v>
      </c>
      <c r="AH3" s="233"/>
      <c r="AI3" s="234"/>
      <c r="AJ3" s="232" t="s">
        <v>76</v>
      </c>
      <c r="AK3" s="233"/>
      <c r="AL3" s="234"/>
      <c r="AM3" s="235" t="s">
        <v>28</v>
      </c>
      <c r="AN3" s="236"/>
      <c r="AO3" s="236"/>
      <c r="AP3" s="237"/>
      <c r="AQ3" s="249" t="s">
        <v>75</v>
      </c>
      <c r="AR3" s="249"/>
      <c r="AS3" s="249"/>
      <c r="AT3" s="249" t="s">
        <v>77</v>
      </c>
      <c r="AU3" s="249"/>
      <c r="AV3" s="249"/>
      <c r="AW3" s="249" t="s">
        <v>76</v>
      </c>
      <c r="AX3" s="249"/>
      <c r="AY3" s="249"/>
      <c r="AZ3" s="250" t="s">
        <v>28</v>
      </c>
      <c r="BA3" s="250"/>
      <c r="BB3" s="250"/>
      <c r="BC3" s="235"/>
      <c r="BD3" s="240"/>
      <c r="BE3" s="241"/>
      <c r="BF3" s="240"/>
      <c r="BG3" s="241"/>
      <c r="BH3" s="240"/>
      <c r="BI3" s="242"/>
      <c r="BJ3" s="181"/>
      <c r="BK3" s="182"/>
      <c r="BL3" s="244"/>
      <c r="BM3" s="247"/>
      <c r="BN3" s="247"/>
      <c r="BO3" s="247"/>
      <c r="BP3" s="183"/>
      <c r="BQ3" s="214"/>
      <c r="BR3" s="214"/>
      <c r="BS3" s="215"/>
      <c r="BT3" s="163"/>
      <c r="BU3" s="216"/>
      <c r="BV3" s="216"/>
      <c r="BW3" s="216"/>
      <c r="BX3" s="160"/>
      <c r="BY3" s="216"/>
      <c r="BZ3" s="216"/>
      <c r="CA3" s="216"/>
      <c r="CB3" s="159"/>
      <c r="CC3" s="218"/>
      <c r="CD3" s="214"/>
      <c r="CE3" s="214"/>
      <c r="CF3" s="221"/>
      <c r="CG3" s="231"/>
      <c r="CH3" s="218"/>
      <c r="CI3" s="214"/>
      <c r="CJ3" s="221"/>
      <c r="CK3" s="222"/>
      <c r="CL3" s="216"/>
      <c r="CM3" s="216"/>
      <c r="CN3" s="224"/>
      <c r="CO3" s="227"/>
      <c r="CP3" s="227"/>
      <c r="CQ3" s="227"/>
      <c r="CR3" s="180"/>
      <c r="CS3" s="180"/>
      <c r="CT3" s="180"/>
      <c r="CU3" s="180"/>
      <c r="CV3" s="180"/>
      <c r="CW3" s="180"/>
      <c r="CX3" s="180"/>
      <c r="CY3" s="180"/>
      <c r="CZ3" s="180"/>
      <c r="DA3" s="180"/>
    </row>
    <row r="4" spans="1:105" s="93" customFormat="1" ht="15" customHeight="1">
      <c r="A4" s="245"/>
      <c r="B4" s="245"/>
      <c r="C4" s="245"/>
      <c r="D4" s="35" t="s">
        <v>20</v>
      </c>
      <c r="E4" s="35" t="s">
        <v>19</v>
      </c>
      <c r="F4" s="160" t="s">
        <v>17</v>
      </c>
      <c r="G4" s="35" t="s">
        <v>20</v>
      </c>
      <c r="H4" s="160" t="s">
        <v>16</v>
      </c>
      <c r="I4" s="160" t="s">
        <v>17</v>
      </c>
      <c r="J4" s="35" t="s">
        <v>415</v>
      </c>
      <c r="K4" s="160" t="s">
        <v>16</v>
      </c>
      <c r="L4" s="160" t="s">
        <v>17</v>
      </c>
      <c r="M4" s="35" t="s">
        <v>22</v>
      </c>
      <c r="N4" s="160" t="s">
        <v>18</v>
      </c>
      <c r="O4" s="184" t="s">
        <v>16</v>
      </c>
      <c r="P4" s="160" t="s">
        <v>17</v>
      </c>
      <c r="Q4" s="35" t="s">
        <v>20</v>
      </c>
      <c r="R4" s="35" t="s">
        <v>19</v>
      </c>
      <c r="S4" s="160" t="s">
        <v>17</v>
      </c>
      <c r="T4" s="35" t="s">
        <v>20</v>
      </c>
      <c r="U4" s="160" t="s">
        <v>16</v>
      </c>
      <c r="V4" s="160" t="s">
        <v>17</v>
      </c>
      <c r="W4" s="35" t="s">
        <v>21</v>
      </c>
      <c r="X4" s="160" t="s">
        <v>16</v>
      </c>
      <c r="Y4" s="160" t="s">
        <v>17</v>
      </c>
      <c r="Z4" s="35" t="s">
        <v>22</v>
      </c>
      <c r="AA4" s="160" t="s">
        <v>18</v>
      </c>
      <c r="AB4" s="184" t="s">
        <v>16</v>
      </c>
      <c r="AC4" s="160" t="s">
        <v>17</v>
      </c>
      <c r="AD4" s="35" t="s">
        <v>20</v>
      </c>
      <c r="AE4" s="35" t="s">
        <v>19</v>
      </c>
      <c r="AF4" s="160" t="s">
        <v>17</v>
      </c>
      <c r="AG4" s="35" t="s">
        <v>20</v>
      </c>
      <c r="AH4" s="160" t="s">
        <v>16</v>
      </c>
      <c r="AI4" s="160" t="s">
        <v>17</v>
      </c>
      <c r="AJ4" s="35" t="s">
        <v>21</v>
      </c>
      <c r="AK4" s="160" t="s">
        <v>16</v>
      </c>
      <c r="AL4" s="160" t="s">
        <v>17</v>
      </c>
      <c r="AM4" s="35" t="s">
        <v>22</v>
      </c>
      <c r="AN4" s="160" t="s">
        <v>18</v>
      </c>
      <c r="AO4" s="184" t="s">
        <v>16</v>
      </c>
      <c r="AP4" s="160" t="s">
        <v>17</v>
      </c>
      <c r="AQ4" s="35" t="s">
        <v>20</v>
      </c>
      <c r="AR4" s="35" t="s">
        <v>19</v>
      </c>
      <c r="AS4" s="160" t="s">
        <v>17</v>
      </c>
      <c r="AT4" s="35" t="s">
        <v>20</v>
      </c>
      <c r="AU4" s="160" t="s">
        <v>16</v>
      </c>
      <c r="AV4" s="160" t="s">
        <v>17</v>
      </c>
      <c r="AW4" s="35" t="s">
        <v>21</v>
      </c>
      <c r="AX4" s="160" t="s">
        <v>16</v>
      </c>
      <c r="AY4" s="160" t="s">
        <v>17</v>
      </c>
      <c r="AZ4" s="35" t="s">
        <v>22</v>
      </c>
      <c r="BA4" s="160" t="s">
        <v>18</v>
      </c>
      <c r="BB4" s="184" t="s">
        <v>16</v>
      </c>
      <c r="BC4" s="160" t="s">
        <v>17</v>
      </c>
      <c r="BD4" s="91" t="s">
        <v>16</v>
      </c>
      <c r="BE4" s="91" t="s">
        <v>17</v>
      </c>
      <c r="BF4" s="91" t="s">
        <v>16</v>
      </c>
      <c r="BG4" s="91" t="s">
        <v>17</v>
      </c>
      <c r="BH4" s="91" t="s">
        <v>16</v>
      </c>
      <c r="BI4" s="91" t="s">
        <v>17</v>
      </c>
      <c r="BJ4" s="160" t="s">
        <v>16</v>
      </c>
      <c r="BK4" s="184" t="s">
        <v>17</v>
      </c>
      <c r="BL4" s="245"/>
      <c r="BM4" s="248"/>
      <c r="BN4" s="248"/>
      <c r="BO4" s="248"/>
      <c r="BP4" s="185" t="s">
        <v>239</v>
      </c>
      <c r="BQ4" s="185" t="s">
        <v>101</v>
      </c>
      <c r="BR4" s="185" t="s">
        <v>87</v>
      </c>
      <c r="BS4" s="186" t="s">
        <v>17</v>
      </c>
      <c r="BT4" s="186"/>
      <c r="BU4" s="91" t="s">
        <v>101</v>
      </c>
      <c r="BV4" s="91" t="s">
        <v>87</v>
      </c>
      <c r="BW4" s="91" t="s">
        <v>17</v>
      </c>
      <c r="BX4" s="91"/>
      <c r="BY4" s="160" t="s">
        <v>101</v>
      </c>
      <c r="BZ4" s="160" t="s">
        <v>87</v>
      </c>
      <c r="CA4" s="160" t="s">
        <v>17</v>
      </c>
      <c r="CB4" s="160"/>
      <c r="CC4" s="160" t="s">
        <v>101</v>
      </c>
      <c r="CD4" s="160" t="s">
        <v>87</v>
      </c>
      <c r="CE4" s="160" t="s">
        <v>17</v>
      </c>
      <c r="CF4" s="160" t="s">
        <v>87</v>
      </c>
      <c r="CG4" s="160" t="s">
        <v>17</v>
      </c>
      <c r="CH4" s="160" t="s">
        <v>87</v>
      </c>
      <c r="CI4" s="160" t="s">
        <v>17</v>
      </c>
      <c r="CJ4" s="160" t="s">
        <v>87</v>
      </c>
      <c r="CK4" s="160" t="s">
        <v>17</v>
      </c>
      <c r="CL4" s="160" t="s">
        <v>16</v>
      </c>
      <c r="CM4" s="160" t="s">
        <v>17</v>
      </c>
      <c r="CN4" s="225"/>
      <c r="CO4" s="228"/>
      <c r="CP4" s="228"/>
      <c r="CQ4" s="228"/>
      <c r="CR4" s="180"/>
      <c r="CS4" s="180"/>
      <c r="CT4" s="180"/>
      <c r="CU4" s="180"/>
      <c r="CV4" s="180"/>
      <c r="CW4" s="180"/>
      <c r="CX4" s="180"/>
      <c r="CY4" s="180"/>
      <c r="CZ4" s="180"/>
      <c r="DA4" s="180"/>
    </row>
    <row r="5" spans="1:105" s="93" customFormat="1" ht="13.5" customHeight="1">
      <c r="A5" s="75">
        <v>1</v>
      </c>
      <c r="B5" s="75">
        <v>1</v>
      </c>
      <c r="C5" s="15" t="s">
        <v>167</v>
      </c>
      <c r="D5" s="135">
        <v>10</v>
      </c>
      <c r="E5" s="135">
        <v>10</v>
      </c>
      <c r="F5" s="135" t="s">
        <v>375</v>
      </c>
      <c r="G5" s="135">
        <v>10</v>
      </c>
      <c r="H5" s="135">
        <v>10</v>
      </c>
      <c r="I5" s="135" t="s">
        <v>375</v>
      </c>
      <c r="J5" s="135">
        <v>30</v>
      </c>
      <c r="K5" s="135">
        <v>10</v>
      </c>
      <c r="L5" s="135" t="s">
        <v>375</v>
      </c>
      <c r="M5" s="135">
        <f>D5+G5+J5</f>
        <v>50</v>
      </c>
      <c r="N5" s="135">
        <f>M5/50*100</f>
        <v>100</v>
      </c>
      <c r="O5" s="135">
        <v>10</v>
      </c>
      <c r="P5" s="135" t="s">
        <v>375</v>
      </c>
      <c r="Q5" s="135">
        <v>10</v>
      </c>
      <c r="R5" s="135">
        <v>10</v>
      </c>
      <c r="S5" s="135" t="s">
        <v>375</v>
      </c>
      <c r="T5" s="135">
        <v>10</v>
      </c>
      <c r="U5" s="135">
        <v>10</v>
      </c>
      <c r="V5" s="135" t="s">
        <v>375</v>
      </c>
      <c r="W5" s="135">
        <v>29.7</v>
      </c>
      <c r="X5" s="135">
        <v>10</v>
      </c>
      <c r="Y5" s="135" t="s">
        <v>375</v>
      </c>
      <c r="Z5" s="135">
        <f>Q5+T5+W5</f>
        <v>49.7</v>
      </c>
      <c r="AA5" s="135">
        <f t="shared" ref="AA5:AA33" si="0">Z5/50*100</f>
        <v>99.4</v>
      </c>
      <c r="AB5" s="135">
        <f>AA5/10</f>
        <v>9.9400000000000013</v>
      </c>
      <c r="AC5" s="135" t="s">
        <v>375</v>
      </c>
      <c r="AD5" s="135">
        <v>10</v>
      </c>
      <c r="AE5" s="75">
        <v>10</v>
      </c>
      <c r="AF5" s="135" t="s">
        <v>375</v>
      </c>
      <c r="AG5" s="135">
        <v>10</v>
      </c>
      <c r="AH5" s="135">
        <v>10</v>
      </c>
      <c r="AI5" s="135" t="s">
        <v>375</v>
      </c>
      <c r="AJ5" s="135">
        <v>30</v>
      </c>
      <c r="AK5" s="135">
        <v>10</v>
      </c>
      <c r="AL5" s="135" t="s">
        <v>375</v>
      </c>
      <c r="AM5" s="135">
        <f>AD5+AG5+AJ5</f>
        <v>50</v>
      </c>
      <c r="AN5" s="135">
        <f>AM5/50*100</f>
        <v>100</v>
      </c>
      <c r="AO5" s="135">
        <f>AN5/10</f>
        <v>10</v>
      </c>
      <c r="AP5" s="135" t="s">
        <v>375</v>
      </c>
      <c r="AQ5" s="135">
        <v>10</v>
      </c>
      <c r="AR5" s="135">
        <v>10</v>
      </c>
      <c r="AS5" s="135" t="s">
        <v>375</v>
      </c>
      <c r="AT5" s="135">
        <v>10</v>
      </c>
      <c r="AU5" s="135">
        <v>10</v>
      </c>
      <c r="AV5" s="49" t="s">
        <v>375</v>
      </c>
      <c r="AW5" s="135">
        <v>30</v>
      </c>
      <c r="AX5" s="135">
        <v>10</v>
      </c>
      <c r="AY5" s="135" t="s">
        <v>375</v>
      </c>
      <c r="AZ5" s="187">
        <f>AQ5+AT5+AW5</f>
        <v>50</v>
      </c>
      <c r="BA5" s="135">
        <f>AZ5/50*100</f>
        <v>100</v>
      </c>
      <c r="BB5" s="135">
        <f>BA5/10</f>
        <v>10</v>
      </c>
      <c r="BC5" s="135" t="s">
        <v>375</v>
      </c>
      <c r="BD5" s="135">
        <v>10</v>
      </c>
      <c r="BE5" s="135" t="s">
        <v>375</v>
      </c>
      <c r="BF5" s="135">
        <v>10</v>
      </c>
      <c r="BG5" s="135" t="s">
        <v>375</v>
      </c>
      <c r="BH5" s="135">
        <v>10</v>
      </c>
      <c r="BI5" s="135" t="s">
        <v>375</v>
      </c>
      <c r="BJ5" s="135">
        <v>10</v>
      </c>
      <c r="BK5" s="135" t="s">
        <v>375</v>
      </c>
      <c r="BL5" s="135">
        <f t="shared" ref="BL5:BL33" si="1">M5+Z5+AM5+AZ5</f>
        <v>199.7</v>
      </c>
      <c r="BM5" s="135">
        <f>BL5/200*100</f>
        <v>99.85</v>
      </c>
      <c r="BN5" s="135">
        <v>10</v>
      </c>
      <c r="BO5" s="135" t="s">
        <v>375</v>
      </c>
      <c r="BP5" s="135">
        <v>50</v>
      </c>
      <c r="BQ5" s="56">
        <f t="shared" ref="BQ5:BQ33" si="2">M5+BP5</f>
        <v>100</v>
      </c>
      <c r="BR5" s="135">
        <f>BQ5/10</f>
        <v>10</v>
      </c>
      <c r="BS5" s="48" t="s">
        <v>375</v>
      </c>
      <c r="BT5" s="48">
        <v>48.5</v>
      </c>
      <c r="BU5" s="135">
        <f t="shared" ref="BU5:BU35" si="3">BT5+Z5</f>
        <v>98.2</v>
      </c>
      <c r="BV5" s="135">
        <f>BU5/10</f>
        <v>9.82</v>
      </c>
      <c r="BW5" s="135" t="s">
        <v>375</v>
      </c>
      <c r="BX5" s="110">
        <v>50</v>
      </c>
      <c r="BY5" s="135">
        <f t="shared" ref="BY5:BY35" si="4">AM5+BX5</f>
        <v>100</v>
      </c>
      <c r="BZ5" s="135">
        <f>BY5/10</f>
        <v>10</v>
      </c>
      <c r="CA5" s="135" t="s">
        <v>375</v>
      </c>
      <c r="CB5" s="110">
        <v>50</v>
      </c>
      <c r="CC5" s="110">
        <f>AZ5+CB5</f>
        <v>100</v>
      </c>
      <c r="CD5" s="135">
        <v>10</v>
      </c>
      <c r="CE5" s="135" t="s">
        <v>375</v>
      </c>
      <c r="CF5" s="135">
        <v>10</v>
      </c>
      <c r="CG5" s="135" t="s">
        <v>375</v>
      </c>
      <c r="CH5" s="135">
        <v>10</v>
      </c>
      <c r="CI5" s="135" t="s">
        <v>375</v>
      </c>
      <c r="CJ5" s="135">
        <v>10</v>
      </c>
      <c r="CK5" s="135" t="s">
        <v>375</v>
      </c>
      <c r="CL5" s="135">
        <v>10</v>
      </c>
      <c r="CM5" s="135" t="s">
        <v>375</v>
      </c>
      <c r="CN5" s="135">
        <f>BQ5+BU5+BY5+CC5</f>
        <v>398.2</v>
      </c>
      <c r="CO5" s="10">
        <f>CN5/400*100</f>
        <v>99.55</v>
      </c>
      <c r="CP5" s="135">
        <v>10</v>
      </c>
      <c r="CQ5" s="135" t="s">
        <v>375</v>
      </c>
      <c r="CR5" s="166"/>
      <c r="CS5" s="166"/>
      <c r="CT5" s="166"/>
      <c r="CU5" s="166"/>
      <c r="CV5" s="166"/>
      <c r="CW5" s="166"/>
      <c r="CX5" s="166"/>
      <c r="CY5" s="166"/>
      <c r="CZ5" s="166"/>
      <c r="DA5" s="166"/>
    </row>
    <row r="6" spans="1:105" s="93" customFormat="1" ht="14.1" customHeight="1">
      <c r="A6" s="75">
        <v>2</v>
      </c>
      <c r="B6" s="75">
        <v>2</v>
      </c>
      <c r="C6" s="15" t="s">
        <v>168</v>
      </c>
      <c r="D6" s="135">
        <v>10</v>
      </c>
      <c r="E6" s="135">
        <v>10</v>
      </c>
      <c r="F6" s="135" t="s">
        <v>375</v>
      </c>
      <c r="G6" s="135">
        <v>10</v>
      </c>
      <c r="H6" s="135">
        <v>10</v>
      </c>
      <c r="I6" s="135" t="s">
        <v>375</v>
      </c>
      <c r="J6" s="135">
        <v>29.4</v>
      </c>
      <c r="K6" s="135">
        <v>10</v>
      </c>
      <c r="L6" s="135" t="s">
        <v>375</v>
      </c>
      <c r="M6" s="135">
        <f t="shared" ref="M6:M35" si="5">D6+G6+J6</f>
        <v>49.4</v>
      </c>
      <c r="N6" s="135">
        <f t="shared" ref="N6:N35" si="6">M6/50*100</f>
        <v>98.8</v>
      </c>
      <c r="O6" s="135">
        <v>9.8000000000000007</v>
      </c>
      <c r="P6" s="49" t="s">
        <v>375</v>
      </c>
      <c r="Q6" s="135">
        <v>10</v>
      </c>
      <c r="R6" s="135">
        <v>10</v>
      </c>
      <c r="S6" s="135" t="s">
        <v>375</v>
      </c>
      <c r="T6" s="135">
        <v>9</v>
      </c>
      <c r="U6" s="135">
        <v>9</v>
      </c>
      <c r="V6" s="135" t="s">
        <v>380</v>
      </c>
      <c r="W6" s="135">
        <v>28.7</v>
      </c>
      <c r="X6" s="135">
        <v>10</v>
      </c>
      <c r="Y6" s="135" t="s">
        <v>375</v>
      </c>
      <c r="Z6" s="135">
        <f t="shared" ref="Z6:Z35" si="7">Q6+T6+W6</f>
        <v>47.7</v>
      </c>
      <c r="AA6" s="135">
        <f t="shared" si="0"/>
        <v>95.4</v>
      </c>
      <c r="AB6" s="135">
        <f t="shared" ref="AB6:AB35" si="8">AA6/10</f>
        <v>9.5400000000000009</v>
      </c>
      <c r="AC6" s="135" t="s">
        <v>375</v>
      </c>
      <c r="AD6" s="135">
        <v>10</v>
      </c>
      <c r="AE6" s="135">
        <v>10</v>
      </c>
      <c r="AF6" s="135" t="s">
        <v>375</v>
      </c>
      <c r="AG6" s="135">
        <v>10</v>
      </c>
      <c r="AH6" s="135">
        <v>10</v>
      </c>
      <c r="AI6" s="135" t="s">
        <v>375</v>
      </c>
      <c r="AJ6" s="135">
        <v>30</v>
      </c>
      <c r="AK6" s="135">
        <v>10</v>
      </c>
      <c r="AL6" s="135" t="s">
        <v>375</v>
      </c>
      <c r="AM6" s="135">
        <f t="shared" ref="AM6:AM35" si="9">AD6+AG6+AJ6</f>
        <v>50</v>
      </c>
      <c r="AN6" s="135">
        <f t="shared" ref="AN6:AN35" si="10">AM6/50*100</f>
        <v>100</v>
      </c>
      <c r="AO6" s="135">
        <f t="shared" ref="AO6:AO35" si="11">AN6/10</f>
        <v>10</v>
      </c>
      <c r="AP6" s="135" t="s">
        <v>375</v>
      </c>
      <c r="AQ6" s="135">
        <v>10</v>
      </c>
      <c r="AR6" s="135">
        <v>10</v>
      </c>
      <c r="AS6" s="135" t="s">
        <v>375</v>
      </c>
      <c r="AT6" s="135">
        <v>10</v>
      </c>
      <c r="AU6" s="135">
        <v>10</v>
      </c>
      <c r="AV6" s="49" t="s">
        <v>375</v>
      </c>
      <c r="AW6" s="135">
        <v>29.5</v>
      </c>
      <c r="AX6" s="135">
        <v>10</v>
      </c>
      <c r="AY6" s="49" t="s">
        <v>375</v>
      </c>
      <c r="AZ6" s="187">
        <f t="shared" ref="AZ6:AZ35" si="12">AQ6+AT6+AW6</f>
        <v>49.5</v>
      </c>
      <c r="BA6" s="135">
        <f t="shared" ref="BA6:BA35" si="13">AZ6/50*100</f>
        <v>99</v>
      </c>
      <c r="BB6" s="135">
        <f t="shared" ref="BB6:BB35" si="14">BA6/10</f>
        <v>9.9</v>
      </c>
      <c r="BC6" s="49" t="s">
        <v>375</v>
      </c>
      <c r="BD6" s="135">
        <v>10</v>
      </c>
      <c r="BE6" s="135" t="s">
        <v>375</v>
      </c>
      <c r="BF6" s="135">
        <v>10</v>
      </c>
      <c r="BG6" s="135" t="s">
        <v>375</v>
      </c>
      <c r="BH6" s="135">
        <v>10</v>
      </c>
      <c r="BI6" s="135" t="s">
        <v>375</v>
      </c>
      <c r="BJ6" s="135">
        <v>10</v>
      </c>
      <c r="BK6" s="135" t="s">
        <v>375</v>
      </c>
      <c r="BL6" s="135">
        <f t="shared" si="1"/>
        <v>196.6</v>
      </c>
      <c r="BM6" s="135">
        <f t="shared" ref="BM6:BM35" si="15">BL6/200*100</f>
        <v>98.3</v>
      </c>
      <c r="BN6" s="135">
        <v>10</v>
      </c>
      <c r="BO6" s="135" t="s">
        <v>375</v>
      </c>
      <c r="BP6" s="135">
        <v>47.9</v>
      </c>
      <c r="BQ6" s="56">
        <f t="shared" si="2"/>
        <v>97.3</v>
      </c>
      <c r="BR6" s="135">
        <f t="shared" ref="BR6:BR35" si="16">BQ6/10</f>
        <v>9.73</v>
      </c>
      <c r="BS6" s="48" t="s">
        <v>375</v>
      </c>
      <c r="BT6" s="48">
        <v>49</v>
      </c>
      <c r="BU6" s="135">
        <f t="shared" si="3"/>
        <v>96.7</v>
      </c>
      <c r="BV6" s="135">
        <f t="shared" ref="BV6:BV35" si="17">BU6/10</f>
        <v>9.67</v>
      </c>
      <c r="BW6" s="135" t="s">
        <v>375</v>
      </c>
      <c r="BX6" s="110">
        <v>47.9</v>
      </c>
      <c r="BY6" s="135">
        <f t="shared" si="4"/>
        <v>97.9</v>
      </c>
      <c r="BZ6" s="135">
        <f>BY6/10</f>
        <v>9.7900000000000009</v>
      </c>
      <c r="CA6" s="135" t="s">
        <v>375</v>
      </c>
      <c r="CB6" s="110">
        <v>46</v>
      </c>
      <c r="CC6" s="110">
        <f t="shared" ref="CC6:CC35" si="18">AZ6+CB6</f>
        <v>95.5</v>
      </c>
      <c r="CD6" s="135">
        <v>9.5</v>
      </c>
      <c r="CE6" s="135" t="s">
        <v>375</v>
      </c>
      <c r="CF6" s="135">
        <v>10</v>
      </c>
      <c r="CG6" s="135" t="s">
        <v>375</v>
      </c>
      <c r="CH6" s="135">
        <v>10</v>
      </c>
      <c r="CI6" s="135" t="s">
        <v>375</v>
      </c>
      <c r="CJ6" s="135">
        <v>10</v>
      </c>
      <c r="CK6" s="135" t="s">
        <v>375</v>
      </c>
      <c r="CL6" s="135">
        <v>10</v>
      </c>
      <c r="CM6" s="135" t="s">
        <v>375</v>
      </c>
      <c r="CN6" s="135">
        <f t="shared" ref="CN6:CN35" si="19">BQ6+BU6+BY6+CC6</f>
        <v>387.4</v>
      </c>
      <c r="CO6" s="10">
        <f t="shared" ref="CO6:CO35" si="20">CN6/400*100</f>
        <v>96.85</v>
      </c>
      <c r="CP6" s="135">
        <v>10</v>
      </c>
      <c r="CQ6" s="135" t="s">
        <v>375</v>
      </c>
      <c r="CR6" s="166"/>
      <c r="CS6" s="166"/>
      <c r="CT6" s="166"/>
      <c r="CU6" s="166"/>
      <c r="CV6" s="166"/>
      <c r="CW6" s="166"/>
      <c r="CX6" s="166"/>
      <c r="CY6" s="166"/>
      <c r="CZ6" s="166"/>
      <c r="DA6" s="166"/>
    </row>
    <row r="7" spans="1:105" s="93" customFormat="1" ht="14.1" customHeight="1">
      <c r="A7" s="75">
        <v>3</v>
      </c>
      <c r="B7" s="75">
        <v>3</v>
      </c>
      <c r="C7" s="15" t="s">
        <v>169</v>
      </c>
      <c r="D7" s="135">
        <v>9.5</v>
      </c>
      <c r="E7" s="135">
        <v>10</v>
      </c>
      <c r="F7" s="135" t="s">
        <v>375</v>
      </c>
      <c r="G7" s="135">
        <v>9</v>
      </c>
      <c r="H7" s="135">
        <v>9</v>
      </c>
      <c r="I7" s="135" t="s">
        <v>380</v>
      </c>
      <c r="J7" s="135">
        <v>28.2</v>
      </c>
      <c r="K7" s="135">
        <v>10</v>
      </c>
      <c r="L7" s="135" t="s">
        <v>375</v>
      </c>
      <c r="M7" s="135">
        <f t="shared" si="5"/>
        <v>46.7</v>
      </c>
      <c r="N7" s="135">
        <f t="shared" si="6"/>
        <v>93.4</v>
      </c>
      <c r="O7" s="135">
        <v>9.3000000000000007</v>
      </c>
      <c r="P7" s="49" t="s">
        <v>375</v>
      </c>
      <c r="Q7" s="135">
        <v>10</v>
      </c>
      <c r="R7" s="135">
        <v>10</v>
      </c>
      <c r="S7" s="135" t="s">
        <v>375</v>
      </c>
      <c r="T7" s="135">
        <v>10</v>
      </c>
      <c r="U7" s="135">
        <v>10</v>
      </c>
      <c r="V7" s="135" t="s">
        <v>375</v>
      </c>
      <c r="W7" s="135">
        <v>28.2</v>
      </c>
      <c r="X7" s="135">
        <v>10</v>
      </c>
      <c r="Y7" s="135" t="s">
        <v>375</v>
      </c>
      <c r="Z7" s="135">
        <f t="shared" si="7"/>
        <v>48.2</v>
      </c>
      <c r="AA7" s="135">
        <f t="shared" si="0"/>
        <v>96.4</v>
      </c>
      <c r="AB7" s="135">
        <f t="shared" si="8"/>
        <v>9.64</v>
      </c>
      <c r="AC7" s="135" t="s">
        <v>375</v>
      </c>
      <c r="AD7" s="135">
        <v>10</v>
      </c>
      <c r="AE7" s="135">
        <v>10</v>
      </c>
      <c r="AF7" s="135" t="s">
        <v>375</v>
      </c>
      <c r="AG7" s="135">
        <v>10</v>
      </c>
      <c r="AH7" s="135">
        <v>10</v>
      </c>
      <c r="AI7" s="135" t="s">
        <v>375</v>
      </c>
      <c r="AJ7" s="135">
        <v>29.5</v>
      </c>
      <c r="AK7" s="135">
        <v>10</v>
      </c>
      <c r="AL7" s="135" t="s">
        <v>375</v>
      </c>
      <c r="AM7" s="135">
        <f t="shared" si="9"/>
        <v>49.5</v>
      </c>
      <c r="AN7" s="135">
        <f t="shared" si="10"/>
        <v>99</v>
      </c>
      <c r="AO7" s="135">
        <f t="shared" si="11"/>
        <v>9.9</v>
      </c>
      <c r="AP7" s="135" t="s">
        <v>375</v>
      </c>
      <c r="AQ7" s="135">
        <v>10</v>
      </c>
      <c r="AR7" s="135">
        <v>10</v>
      </c>
      <c r="AS7" s="135" t="s">
        <v>375</v>
      </c>
      <c r="AT7" s="135">
        <v>10</v>
      </c>
      <c r="AU7" s="135">
        <v>10</v>
      </c>
      <c r="AV7" s="49" t="s">
        <v>375</v>
      </c>
      <c r="AW7" s="135">
        <v>29.5</v>
      </c>
      <c r="AX7" s="135">
        <v>10</v>
      </c>
      <c r="AY7" s="49" t="s">
        <v>375</v>
      </c>
      <c r="AZ7" s="187">
        <f t="shared" si="12"/>
        <v>49.5</v>
      </c>
      <c r="BA7" s="135">
        <f t="shared" si="13"/>
        <v>99</v>
      </c>
      <c r="BB7" s="135">
        <f t="shared" si="14"/>
        <v>9.9</v>
      </c>
      <c r="BC7" s="49" t="s">
        <v>375</v>
      </c>
      <c r="BD7" s="135">
        <v>10</v>
      </c>
      <c r="BE7" s="135" t="s">
        <v>375</v>
      </c>
      <c r="BF7" s="135">
        <v>10</v>
      </c>
      <c r="BG7" s="135" t="s">
        <v>375</v>
      </c>
      <c r="BH7" s="135">
        <v>10</v>
      </c>
      <c r="BI7" s="135" t="s">
        <v>375</v>
      </c>
      <c r="BJ7" s="135">
        <v>10</v>
      </c>
      <c r="BK7" s="135" t="s">
        <v>375</v>
      </c>
      <c r="BL7" s="135">
        <f t="shared" si="1"/>
        <v>193.9</v>
      </c>
      <c r="BM7" s="135">
        <f t="shared" si="15"/>
        <v>96.95</v>
      </c>
      <c r="BN7" s="135">
        <v>10</v>
      </c>
      <c r="BO7" s="135" t="s">
        <v>375</v>
      </c>
      <c r="BP7" s="135">
        <v>48</v>
      </c>
      <c r="BQ7" s="56">
        <f t="shared" si="2"/>
        <v>94.7</v>
      </c>
      <c r="BR7" s="135">
        <f t="shared" si="16"/>
        <v>9.4700000000000006</v>
      </c>
      <c r="BS7" s="48" t="s">
        <v>375</v>
      </c>
      <c r="BT7" s="48">
        <v>48</v>
      </c>
      <c r="BU7" s="135">
        <f t="shared" si="3"/>
        <v>96.2</v>
      </c>
      <c r="BV7" s="135">
        <f t="shared" si="17"/>
        <v>9.620000000000001</v>
      </c>
      <c r="BW7" s="135" t="s">
        <v>375</v>
      </c>
      <c r="BX7" s="110">
        <v>44.4</v>
      </c>
      <c r="BY7" s="135">
        <f t="shared" si="4"/>
        <v>93.9</v>
      </c>
      <c r="BZ7" s="135">
        <f t="shared" ref="BZ7:BZ35" si="21">BY7/10</f>
        <v>9.39</v>
      </c>
      <c r="CA7" s="135" t="s">
        <v>375</v>
      </c>
      <c r="CB7" s="110">
        <v>46</v>
      </c>
      <c r="CC7" s="110">
        <f t="shared" si="18"/>
        <v>95.5</v>
      </c>
      <c r="CD7" s="135">
        <v>9.5</v>
      </c>
      <c r="CE7" s="135" t="s">
        <v>375</v>
      </c>
      <c r="CF7" s="135">
        <v>10</v>
      </c>
      <c r="CG7" s="135" t="s">
        <v>375</v>
      </c>
      <c r="CH7" s="135">
        <v>10</v>
      </c>
      <c r="CI7" s="135" t="s">
        <v>375</v>
      </c>
      <c r="CJ7" s="135">
        <v>10</v>
      </c>
      <c r="CK7" s="135" t="s">
        <v>375</v>
      </c>
      <c r="CL7" s="135">
        <v>10</v>
      </c>
      <c r="CM7" s="135" t="s">
        <v>375</v>
      </c>
      <c r="CN7" s="135">
        <f t="shared" si="19"/>
        <v>380.3</v>
      </c>
      <c r="CO7" s="10">
        <f t="shared" si="20"/>
        <v>95.075000000000003</v>
      </c>
      <c r="CP7" s="135">
        <v>10</v>
      </c>
      <c r="CQ7" s="135" t="s">
        <v>375</v>
      </c>
      <c r="CR7" s="166"/>
      <c r="CS7" s="166"/>
      <c r="CT7" s="166"/>
      <c r="CU7" s="166"/>
      <c r="CV7" s="166"/>
      <c r="CW7" s="166"/>
      <c r="CX7" s="166"/>
      <c r="CY7" s="166"/>
      <c r="CZ7" s="166"/>
      <c r="DA7" s="166"/>
    </row>
    <row r="8" spans="1:105" s="93" customFormat="1" ht="14.1" customHeight="1">
      <c r="A8" s="8">
        <v>4</v>
      </c>
      <c r="B8" s="8">
        <v>4</v>
      </c>
      <c r="C8" s="15" t="s">
        <v>170</v>
      </c>
      <c r="D8" s="49">
        <v>10</v>
      </c>
      <c r="E8" s="49">
        <v>10</v>
      </c>
      <c r="F8" s="49" t="s">
        <v>375</v>
      </c>
      <c r="G8" s="49">
        <v>10</v>
      </c>
      <c r="H8" s="135">
        <v>10</v>
      </c>
      <c r="I8" s="135" t="s">
        <v>375</v>
      </c>
      <c r="J8" s="49">
        <v>29</v>
      </c>
      <c r="K8" s="49">
        <v>10</v>
      </c>
      <c r="L8" s="49" t="s">
        <v>375</v>
      </c>
      <c r="M8" s="135">
        <f t="shared" si="5"/>
        <v>49</v>
      </c>
      <c r="N8" s="135">
        <f t="shared" si="6"/>
        <v>98</v>
      </c>
      <c r="O8" s="135">
        <v>9.8000000000000007</v>
      </c>
      <c r="P8" s="135" t="s">
        <v>375</v>
      </c>
      <c r="Q8" s="49">
        <v>9.5</v>
      </c>
      <c r="R8" s="135">
        <v>10</v>
      </c>
      <c r="S8" s="49" t="s">
        <v>375</v>
      </c>
      <c r="T8" s="49">
        <v>9.5</v>
      </c>
      <c r="U8" s="49">
        <v>10</v>
      </c>
      <c r="V8" s="135" t="s">
        <v>375</v>
      </c>
      <c r="W8" s="49">
        <v>29.7</v>
      </c>
      <c r="X8" s="49">
        <v>10</v>
      </c>
      <c r="Y8" s="135" t="s">
        <v>375</v>
      </c>
      <c r="Z8" s="135">
        <f t="shared" si="7"/>
        <v>48.7</v>
      </c>
      <c r="AA8" s="135">
        <f t="shared" si="0"/>
        <v>97.4</v>
      </c>
      <c r="AB8" s="135">
        <f t="shared" si="8"/>
        <v>9.74</v>
      </c>
      <c r="AC8" s="135" t="s">
        <v>375</v>
      </c>
      <c r="AD8" s="49">
        <v>10</v>
      </c>
      <c r="AE8" s="49">
        <v>10</v>
      </c>
      <c r="AF8" s="49" t="s">
        <v>375</v>
      </c>
      <c r="AG8" s="49">
        <v>10</v>
      </c>
      <c r="AH8" s="49">
        <v>10</v>
      </c>
      <c r="AI8" s="135" t="s">
        <v>375</v>
      </c>
      <c r="AJ8" s="49">
        <v>29.5</v>
      </c>
      <c r="AK8" s="49">
        <v>10</v>
      </c>
      <c r="AL8" s="135" t="s">
        <v>375</v>
      </c>
      <c r="AM8" s="135">
        <f t="shared" si="9"/>
        <v>49.5</v>
      </c>
      <c r="AN8" s="135">
        <f t="shared" si="10"/>
        <v>99</v>
      </c>
      <c r="AO8" s="135">
        <f t="shared" si="11"/>
        <v>9.9</v>
      </c>
      <c r="AP8" s="135" t="s">
        <v>375</v>
      </c>
      <c r="AQ8" s="49">
        <v>10</v>
      </c>
      <c r="AR8" s="49">
        <v>10</v>
      </c>
      <c r="AS8" s="49" t="s">
        <v>375</v>
      </c>
      <c r="AT8" s="49">
        <v>10</v>
      </c>
      <c r="AU8" s="49">
        <v>10</v>
      </c>
      <c r="AV8" s="49" t="s">
        <v>375</v>
      </c>
      <c r="AW8" s="49">
        <v>29.5</v>
      </c>
      <c r="AX8" s="49">
        <v>10</v>
      </c>
      <c r="AY8" s="135" t="s">
        <v>375</v>
      </c>
      <c r="AZ8" s="187">
        <f t="shared" si="12"/>
        <v>49.5</v>
      </c>
      <c r="BA8" s="135">
        <f t="shared" si="13"/>
        <v>99</v>
      </c>
      <c r="BB8" s="135">
        <f t="shared" si="14"/>
        <v>9.9</v>
      </c>
      <c r="BC8" s="135" t="s">
        <v>375</v>
      </c>
      <c r="BD8" s="135">
        <v>10</v>
      </c>
      <c r="BE8" s="135" t="s">
        <v>375</v>
      </c>
      <c r="BF8" s="135">
        <v>10</v>
      </c>
      <c r="BG8" s="135" t="s">
        <v>375</v>
      </c>
      <c r="BH8" s="135">
        <v>10</v>
      </c>
      <c r="BI8" s="135" t="s">
        <v>375</v>
      </c>
      <c r="BJ8" s="135">
        <v>10</v>
      </c>
      <c r="BK8" s="135" t="s">
        <v>375</v>
      </c>
      <c r="BL8" s="135">
        <f t="shared" si="1"/>
        <v>196.7</v>
      </c>
      <c r="BM8" s="135">
        <f t="shared" si="15"/>
        <v>98.35</v>
      </c>
      <c r="BN8" s="135">
        <v>10</v>
      </c>
      <c r="BO8" s="135" t="s">
        <v>375</v>
      </c>
      <c r="BP8" s="135">
        <v>46</v>
      </c>
      <c r="BQ8" s="56">
        <f t="shared" si="2"/>
        <v>95</v>
      </c>
      <c r="BR8" s="135">
        <f t="shared" si="16"/>
        <v>9.5</v>
      </c>
      <c r="BS8" s="48" t="s">
        <v>375</v>
      </c>
      <c r="BT8" s="48">
        <v>48</v>
      </c>
      <c r="BU8" s="135">
        <f t="shared" si="3"/>
        <v>96.7</v>
      </c>
      <c r="BV8" s="135">
        <f t="shared" si="17"/>
        <v>9.67</v>
      </c>
      <c r="BW8" s="135" t="s">
        <v>375</v>
      </c>
      <c r="BX8" s="110">
        <v>43.6</v>
      </c>
      <c r="BY8" s="135">
        <f t="shared" si="4"/>
        <v>93.1</v>
      </c>
      <c r="BZ8" s="135">
        <f t="shared" si="21"/>
        <v>9.3099999999999987</v>
      </c>
      <c r="CA8" s="135" t="s">
        <v>375</v>
      </c>
      <c r="CB8" s="110">
        <v>49.5</v>
      </c>
      <c r="CC8" s="110">
        <f t="shared" si="18"/>
        <v>99</v>
      </c>
      <c r="CD8" s="135">
        <v>9.9</v>
      </c>
      <c r="CE8" s="135" t="s">
        <v>375</v>
      </c>
      <c r="CF8" s="135">
        <v>10</v>
      </c>
      <c r="CG8" s="135" t="s">
        <v>375</v>
      </c>
      <c r="CH8" s="135">
        <v>10</v>
      </c>
      <c r="CI8" s="135" t="s">
        <v>375</v>
      </c>
      <c r="CJ8" s="135">
        <v>10</v>
      </c>
      <c r="CK8" s="135" t="s">
        <v>375</v>
      </c>
      <c r="CL8" s="135">
        <v>10</v>
      </c>
      <c r="CM8" s="135" t="s">
        <v>375</v>
      </c>
      <c r="CN8" s="135">
        <f t="shared" si="19"/>
        <v>383.79999999999995</v>
      </c>
      <c r="CO8" s="10">
        <f t="shared" si="20"/>
        <v>95.949999999999989</v>
      </c>
      <c r="CP8" s="135">
        <v>10</v>
      </c>
      <c r="CQ8" s="135" t="s">
        <v>375</v>
      </c>
      <c r="CR8" s="166"/>
      <c r="CS8" s="166"/>
      <c r="CT8" s="166"/>
      <c r="CU8" s="166"/>
      <c r="CV8" s="166"/>
      <c r="CW8" s="166"/>
      <c r="CX8" s="166"/>
      <c r="CY8" s="166"/>
      <c r="CZ8" s="166"/>
      <c r="DA8" s="166"/>
    </row>
    <row r="9" spans="1:105" s="93" customFormat="1" ht="14.1" customHeight="1">
      <c r="A9" s="8">
        <v>5</v>
      </c>
      <c r="B9" s="8">
        <v>5</v>
      </c>
      <c r="C9" s="15" t="s">
        <v>171</v>
      </c>
      <c r="D9" s="49">
        <v>6.5</v>
      </c>
      <c r="E9" s="49">
        <v>7</v>
      </c>
      <c r="F9" s="49" t="s">
        <v>379</v>
      </c>
      <c r="G9" s="49">
        <v>6.5</v>
      </c>
      <c r="H9" s="135">
        <v>7</v>
      </c>
      <c r="I9" s="135" t="s">
        <v>379</v>
      </c>
      <c r="J9" s="49">
        <v>26</v>
      </c>
      <c r="K9" s="49">
        <v>9</v>
      </c>
      <c r="L9" s="49" t="s">
        <v>380</v>
      </c>
      <c r="M9" s="135">
        <f t="shared" si="5"/>
        <v>39</v>
      </c>
      <c r="N9" s="135">
        <f t="shared" si="6"/>
        <v>78</v>
      </c>
      <c r="O9" s="135">
        <v>7.8</v>
      </c>
      <c r="P9" s="135" t="s">
        <v>381</v>
      </c>
      <c r="Q9" s="49">
        <v>8</v>
      </c>
      <c r="R9" s="135">
        <v>8</v>
      </c>
      <c r="S9" s="49" t="s">
        <v>381</v>
      </c>
      <c r="T9" s="49">
        <v>7.5</v>
      </c>
      <c r="U9" s="49">
        <v>8</v>
      </c>
      <c r="V9" s="135" t="s">
        <v>381</v>
      </c>
      <c r="W9" s="49">
        <v>19.2</v>
      </c>
      <c r="X9" s="49">
        <v>7</v>
      </c>
      <c r="Y9" s="135" t="s">
        <v>379</v>
      </c>
      <c r="Z9" s="135">
        <f t="shared" si="7"/>
        <v>34.700000000000003</v>
      </c>
      <c r="AA9" s="135">
        <f t="shared" si="0"/>
        <v>69.400000000000006</v>
      </c>
      <c r="AB9" s="135">
        <f t="shared" si="8"/>
        <v>6.94</v>
      </c>
      <c r="AC9" s="135" t="s">
        <v>379</v>
      </c>
      <c r="AD9" s="49">
        <v>9</v>
      </c>
      <c r="AE9" s="49">
        <v>9</v>
      </c>
      <c r="AF9" s="49" t="s">
        <v>380</v>
      </c>
      <c r="AG9" s="49">
        <v>10</v>
      </c>
      <c r="AH9" s="49">
        <v>10</v>
      </c>
      <c r="AI9" s="135" t="s">
        <v>375</v>
      </c>
      <c r="AJ9" s="49">
        <v>26</v>
      </c>
      <c r="AK9" s="49">
        <v>9</v>
      </c>
      <c r="AL9" s="49" t="s">
        <v>380</v>
      </c>
      <c r="AM9" s="135">
        <f t="shared" si="9"/>
        <v>45</v>
      </c>
      <c r="AN9" s="135">
        <f t="shared" si="10"/>
        <v>90</v>
      </c>
      <c r="AO9" s="135">
        <f t="shared" si="11"/>
        <v>9</v>
      </c>
      <c r="AP9" s="135" t="s">
        <v>380</v>
      </c>
      <c r="AQ9" s="49">
        <v>8</v>
      </c>
      <c r="AR9" s="49">
        <v>8</v>
      </c>
      <c r="AS9" s="49" t="s">
        <v>381</v>
      </c>
      <c r="AT9" s="49">
        <v>6</v>
      </c>
      <c r="AU9" s="49">
        <v>6</v>
      </c>
      <c r="AV9" s="49" t="s">
        <v>377</v>
      </c>
      <c r="AW9" s="49">
        <v>21</v>
      </c>
      <c r="AX9" s="49">
        <v>7</v>
      </c>
      <c r="AY9" s="49" t="s">
        <v>379</v>
      </c>
      <c r="AZ9" s="187">
        <f t="shared" si="12"/>
        <v>35</v>
      </c>
      <c r="BA9" s="135">
        <f t="shared" si="13"/>
        <v>70</v>
      </c>
      <c r="BB9" s="135">
        <f t="shared" si="14"/>
        <v>7</v>
      </c>
      <c r="BC9" s="49" t="s">
        <v>379</v>
      </c>
      <c r="BD9" s="135">
        <v>10</v>
      </c>
      <c r="BE9" s="135" t="s">
        <v>375</v>
      </c>
      <c r="BF9" s="135">
        <v>9</v>
      </c>
      <c r="BG9" s="135" t="s">
        <v>375</v>
      </c>
      <c r="BH9" s="135">
        <v>10</v>
      </c>
      <c r="BI9" s="135" t="s">
        <v>375</v>
      </c>
      <c r="BJ9" s="135">
        <v>10</v>
      </c>
      <c r="BK9" s="135" t="s">
        <v>375</v>
      </c>
      <c r="BL9" s="135">
        <f t="shared" si="1"/>
        <v>153.69999999999999</v>
      </c>
      <c r="BM9" s="135">
        <f t="shared" si="15"/>
        <v>76.849999999999994</v>
      </c>
      <c r="BN9" s="135">
        <v>8</v>
      </c>
      <c r="BO9" s="135" t="s">
        <v>381</v>
      </c>
      <c r="BP9" s="135">
        <v>37.9</v>
      </c>
      <c r="BQ9" s="56">
        <f t="shared" si="2"/>
        <v>76.900000000000006</v>
      </c>
      <c r="BR9" s="135">
        <f t="shared" si="16"/>
        <v>7.69</v>
      </c>
      <c r="BS9" s="48" t="s">
        <v>381</v>
      </c>
      <c r="BT9" s="48">
        <v>35.5</v>
      </c>
      <c r="BU9" s="135">
        <f t="shared" si="3"/>
        <v>70.2</v>
      </c>
      <c r="BV9" s="135">
        <f t="shared" si="17"/>
        <v>7.0200000000000005</v>
      </c>
      <c r="BW9" s="135" t="s">
        <v>381</v>
      </c>
      <c r="BX9" s="110">
        <v>31.5</v>
      </c>
      <c r="BY9" s="135">
        <f t="shared" si="4"/>
        <v>76.5</v>
      </c>
      <c r="BZ9" s="135">
        <f t="shared" si="21"/>
        <v>7.65</v>
      </c>
      <c r="CA9" s="135" t="s">
        <v>381</v>
      </c>
      <c r="CB9" s="110">
        <v>42.5</v>
      </c>
      <c r="CC9" s="110">
        <f t="shared" si="18"/>
        <v>77.5</v>
      </c>
      <c r="CD9" s="135">
        <v>7.7</v>
      </c>
      <c r="CE9" s="135" t="s">
        <v>381</v>
      </c>
      <c r="CF9" s="135">
        <v>10</v>
      </c>
      <c r="CG9" s="135" t="s">
        <v>375</v>
      </c>
      <c r="CH9" s="135">
        <v>10</v>
      </c>
      <c r="CI9" s="135" t="s">
        <v>375</v>
      </c>
      <c r="CJ9" s="135">
        <v>9</v>
      </c>
      <c r="CK9" s="135" t="s">
        <v>380</v>
      </c>
      <c r="CL9" s="135">
        <v>9</v>
      </c>
      <c r="CM9" s="135" t="s">
        <v>380</v>
      </c>
      <c r="CN9" s="135">
        <f t="shared" si="19"/>
        <v>301.10000000000002</v>
      </c>
      <c r="CO9" s="10">
        <f t="shared" si="20"/>
        <v>75.275000000000006</v>
      </c>
      <c r="CP9" s="135">
        <v>8</v>
      </c>
      <c r="CQ9" s="135" t="s">
        <v>381</v>
      </c>
      <c r="CR9" s="166"/>
      <c r="CS9" s="166"/>
      <c r="CT9" s="166"/>
      <c r="CU9" s="166"/>
      <c r="CV9" s="166"/>
      <c r="CW9" s="166"/>
      <c r="CX9" s="166"/>
      <c r="CY9" s="166"/>
      <c r="CZ9" s="166"/>
      <c r="DA9" s="166"/>
    </row>
    <row r="10" spans="1:105" s="93" customFormat="1" ht="14.1" customHeight="1">
      <c r="A10" s="8">
        <v>6</v>
      </c>
      <c r="B10" s="8">
        <v>6</v>
      </c>
      <c r="C10" s="15" t="s">
        <v>175</v>
      </c>
      <c r="D10" s="49">
        <v>9</v>
      </c>
      <c r="E10" s="49">
        <v>9</v>
      </c>
      <c r="F10" s="49" t="s">
        <v>380</v>
      </c>
      <c r="G10" s="49">
        <v>8.5</v>
      </c>
      <c r="H10" s="135">
        <v>9</v>
      </c>
      <c r="I10" s="135" t="s">
        <v>380</v>
      </c>
      <c r="J10" s="49">
        <v>25.2</v>
      </c>
      <c r="K10" s="49">
        <v>9</v>
      </c>
      <c r="L10" s="49" t="s">
        <v>380</v>
      </c>
      <c r="M10" s="135">
        <f t="shared" si="5"/>
        <v>42.7</v>
      </c>
      <c r="N10" s="135">
        <f t="shared" si="6"/>
        <v>85.4</v>
      </c>
      <c r="O10" s="135">
        <v>8.5</v>
      </c>
      <c r="P10" s="135" t="s">
        <v>380</v>
      </c>
      <c r="Q10" s="49">
        <v>9.5</v>
      </c>
      <c r="R10" s="135">
        <v>10</v>
      </c>
      <c r="S10" s="49" t="s">
        <v>375</v>
      </c>
      <c r="T10" s="49">
        <v>8.5</v>
      </c>
      <c r="U10" s="49">
        <v>9</v>
      </c>
      <c r="V10" s="49" t="s">
        <v>380</v>
      </c>
      <c r="W10" s="49">
        <v>21.7</v>
      </c>
      <c r="X10" s="49">
        <v>8</v>
      </c>
      <c r="Y10" s="135" t="s">
        <v>381</v>
      </c>
      <c r="Z10" s="135">
        <f t="shared" si="7"/>
        <v>39.700000000000003</v>
      </c>
      <c r="AA10" s="135">
        <f t="shared" si="0"/>
        <v>79.400000000000006</v>
      </c>
      <c r="AB10" s="135">
        <f t="shared" si="8"/>
        <v>7.94</v>
      </c>
      <c r="AC10" s="135" t="s">
        <v>381</v>
      </c>
      <c r="AD10" s="49">
        <v>9</v>
      </c>
      <c r="AE10" s="49">
        <v>9</v>
      </c>
      <c r="AF10" s="49" t="s">
        <v>380</v>
      </c>
      <c r="AG10" s="49">
        <v>9</v>
      </c>
      <c r="AH10" s="49">
        <v>9</v>
      </c>
      <c r="AI10" s="49" t="s">
        <v>380</v>
      </c>
      <c r="AJ10" s="49">
        <v>27.2</v>
      </c>
      <c r="AK10" s="49">
        <v>9</v>
      </c>
      <c r="AL10" s="49" t="s">
        <v>380</v>
      </c>
      <c r="AM10" s="135">
        <f t="shared" si="9"/>
        <v>45.2</v>
      </c>
      <c r="AN10" s="135">
        <f t="shared" si="10"/>
        <v>90.4</v>
      </c>
      <c r="AO10" s="135">
        <f t="shared" si="11"/>
        <v>9.0400000000000009</v>
      </c>
      <c r="AP10" s="135" t="s">
        <v>375</v>
      </c>
      <c r="AQ10" s="49">
        <v>10</v>
      </c>
      <c r="AR10" s="49">
        <v>10</v>
      </c>
      <c r="AS10" s="49" t="s">
        <v>375</v>
      </c>
      <c r="AT10" s="49">
        <v>7</v>
      </c>
      <c r="AU10" s="49">
        <v>7</v>
      </c>
      <c r="AV10" s="49" t="s">
        <v>379</v>
      </c>
      <c r="AW10" s="49">
        <v>24</v>
      </c>
      <c r="AX10" s="49">
        <v>8</v>
      </c>
      <c r="AY10" s="49" t="s">
        <v>381</v>
      </c>
      <c r="AZ10" s="187">
        <f t="shared" si="12"/>
        <v>41</v>
      </c>
      <c r="BA10" s="135">
        <f t="shared" si="13"/>
        <v>82</v>
      </c>
      <c r="BB10" s="135">
        <f t="shared" si="14"/>
        <v>8.1999999999999993</v>
      </c>
      <c r="BC10" s="135" t="s">
        <v>380</v>
      </c>
      <c r="BD10" s="135">
        <v>10</v>
      </c>
      <c r="BE10" s="135" t="s">
        <v>375</v>
      </c>
      <c r="BF10" s="135">
        <v>10</v>
      </c>
      <c r="BG10" s="135" t="s">
        <v>375</v>
      </c>
      <c r="BH10" s="135">
        <v>10</v>
      </c>
      <c r="BI10" s="135" t="s">
        <v>375</v>
      </c>
      <c r="BJ10" s="135">
        <v>9</v>
      </c>
      <c r="BK10" s="135" t="s">
        <v>380</v>
      </c>
      <c r="BL10" s="135">
        <f t="shared" si="1"/>
        <v>168.60000000000002</v>
      </c>
      <c r="BM10" s="135">
        <f t="shared" si="15"/>
        <v>84.300000000000011</v>
      </c>
      <c r="BN10" s="135">
        <v>9</v>
      </c>
      <c r="BO10" s="135" t="s">
        <v>380</v>
      </c>
      <c r="BP10" s="135">
        <v>46</v>
      </c>
      <c r="BQ10" s="56">
        <f t="shared" si="2"/>
        <v>88.7</v>
      </c>
      <c r="BR10" s="135">
        <f t="shared" si="16"/>
        <v>8.870000000000001</v>
      </c>
      <c r="BS10" s="48" t="s">
        <v>380</v>
      </c>
      <c r="BT10" s="48">
        <v>39</v>
      </c>
      <c r="BU10" s="135">
        <f t="shared" si="3"/>
        <v>78.7</v>
      </c>
      <c r="BV10" s="135">
        <f t="shared" si="17"/>
        <v>7.87</v>
      </c>
      <c r="BW10" s="135" t="s">
        <v>381</v>
      </c>
      <c r="BX10" s="110">
        <v>38.6</v>
      </c>
      <c r="BY10" s="135">
        <f t="shared" si="4"/>
        <v>83.800000000000011</v>
      </c>
      <c r="BZ10" s="135">
        <f t="shared" si="21"/>
        <v>8.3800000000000008</v>
      </c>
      <c r="CA10" s="135" t="s">
        <v>380</v>
      </c>
      <c r="CB10" s="110">
        <v>44.5</v>
      </c>
      <c r="CC10" s="110">
        <f t="shared" si="18"/>
        <v>85.5</v>
      </c>
      <c r="CD10" s="135">
        <v>8.5</v>
      </c>
      <c r="CE10" s="135" t="s">
        <v>380</v>
      </c>
      <c r="CF10" s="135">
        <v>10</v>
      </c>
      <c r="CG10" s="135" t="s">
        <v>375</v>
      </c>
      <c r="CH10" s="135">
        <v>9</v>
      </c>
      <c r="CI10" s="135" t="s">
        <v>380</v>
      </c>
      <c r="CJ10" s="135">
        <v>9</v>
      </c>
      <c r="CK10" s="135" t="s">
        <v>380</v>
      </c>
      <c r="CL10" s="135">
        <v>8</v>
      </c>
      <c r="CM10" s="135" t="s">
        <v>381</v>
      </c>
      <c r="CN10" s="135">
        <f t="shared" si="19"/>
        <v>336.70000000000005</v>
      </c>
      <c r="CO10" s="10">
        <f t="shared" si="20"/>
        <v>84.175000000000011</v>
      </c>
      <c r="CP10" s="135">
        <v>9</v>
      </c>
      <c r="CQ10" s="135" t="s">
        <v>380</v>
      </c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</row>
    <row r="11" spans="1:105" s="93" customFormat="1" ht="14.1" customHeight="1">
      <c r="A11" s="8">
        <v>7</v>
      </c>
      <c r="B11" s="8">
        <v>7</v>
      </c>
      <c r="C11" s="15" t="s">
        <v>173</v>
      </c>
      <c r="D11" s="49">
        <v>10</v>
      </c>
      <c r="E11" s="49">
        <v>10</v>
      </c>
      <c r="F11" s="49" t="s">
        <v>375</v>
      </c>
      <c r="G11" s="49">
        <v>10</v>
      </c>
      <c r="H11" s="49">
        <v>10</v>
      </c>
      <c r="I11" s="49" t="s">
        <v>375</v>
      </c>
      <c r="J11" s="49">
        <v>28.2</v>
      </c>
      <c r="K11" s="49">
        <v>10</v>
      </c>
      <c r="L11" s="49" t="s">
        <v>375</v>
      </c>
      <c r="M11" s="135">
        <f t="shared" si="5"/>
        <v>48.2</v>
      </c>
      <c r="N11" s="135">
        <f t="shared" si="6"/>
        <v>96.4</v>
      </c>
      <c r="O11" s="135">
        <v>9.6</v>
      </c>
      <c r="P11" s="135" t="s">
        <v>375</v>
      </c>
      <c r="Q11" s="49">
        <v>10</v>
      </c>
      <c r="R11" s="135">
        <v>10</v>
      </c>
      <c r="S11" s="49" t="s">
        <v>375</v>
      </c>
      <c r="T11" s="49">
        <v>9.5</v>
      </c>
      <c r="U11" s="49">
        <v>10</v>
      </c>
      <c r="V11" s="135" t="s">
        <v>375</v>
      </c>
      <c r="W11" s="49">
        <v>28.5</v>
      </c>
      <c r="X11" s="49">
        <v>10</v>
      </c>
      <c r="Y11" s="135" t="s">
        <v>375</v>
      </c>
      <c r="Z11" s="135">
        <f t="shared" si="7"/>
        <v>48</v>
      </c>
      <c r="AA11" s="135">
        <f t="shared" si="0"/>
        <v>96</v>
      </c>
      <c r="AB11" s="135">
        <f t="shared" si="8"/>
        <v>9.6</v>
      </c>
      <c r="AC11" s="135" t="s">
        <v>375</v>
      </c>
      <c r="AD11" s="49">
        <v>9.5</v>
      </c>
      <c r="AE11" s="49">
        <v>10</v>
      </c>
      <c r="AF11" s="49" t="s">
        <v>375</v>
      </c>
      <c r="AG11" s="49">
        <v>10</v>
      </c>
      <c r="AH11" s="49">
        <v>10</v>
      </c>
      <c r="AI11" s="135" t="s">
        <v>375</v>
      </c>
      <c r="AJ11" s="49">
        <v>29</v>
      </c>
      <c r="AK11" s="49">
        <v>10</v>
      </c>
      <c r="AL11" s="135" t="s">
        <v>375</v>
      </c>
      <c r="AM11" s="135">
        <f t="shared" si="9"/>
        <v>48.5</v>
      </c>
      <c r="AN11" s="135">
        <f t="shared" si="10"/>
        <v>97</v>
      </c>
      <c r="AO11" s="135">
        <f t="shared" si="11"/>
        <v>9.6999999999999993</v>
      </c>
      <c r="AP11" s="135" t="s">
        <v>375</v>
      </c>
      <c r="AQ11" s="49">
        <v>10</v>
      </c>
      <c r="AR11" s="49">
        <v>10</v>
      </c>
      <c r="AS11" s="49" t="s">
        <v>375</v>
      </c>
      <c r="AT11" s="49">
        <v>10</v>
      </c>
      <c r="AU11" s="49">
        <v>10</v>
      </c>
      <c r="AV11" s="49" t="s">
        <v>375</v>
      </c>
      <c r="AW11" s="49">
        <v>29.5</v>
      </c>
      <c r="AX11" s="49">
        <v>10</v>
      </c>
      <c r="AY11" s="135" t="s">
        <v>375</v>
      </c>
      <c r="AZ11" s="187">
        <f t="shared" si="12"/>
        <v>49.5</v>
      </c>
      <c r="BA11" s="135">
        <f t="shared" si="13"/>
        <v>99</v>
      </c>
      <c r="BB11" s="135">
        <f t="shared" si="14"/>
        <v>9.9</v>
      </c>
      <c r="BC11" s="135" t="s">
        <v>375</v>
      </c>
      <c r="BD11" s="135">
        <v>10</v>
      </c>
      <c r="BE11" s="135" t="s">
        <v>375</v>
      </c>
      <c r="BF11" s="135">
        <v>10</v>
      </c>
      <c r="BG11" s="135" t="s">
        <v>375</v>
      </c>
      <c r="BH11" s="135">
        <v>10</v>
      </c>
      <c r="BI11" s="135" t="s">
        <v>375</v>
      </c>
      <c r="BJ11" s="135">
        <v>10</v>
      </c>
      <c r="BK11" s="135" t="s">
        <v>375</v>
      </c>
      <c r="BL11" s="135">
        <f t="shared" si="1"/>
        <v>194.2</v>
      </c>
      <c r="BM11" s="135">
        <f t="shared" si="15"/>
        <v>97.1</v>
      </c>
      <c r="BN11" s="135">
        <v>10</v>
      </c>
      <c r="BO11" s="135" t="s">
        <v>375</v>
      </c>
      <c r="BP11" s="135">
        <v>47</v>
      </c>
      <c r="BQ11" s="56">
        <f t="shared" si="2"/>
        <v>95.2</v>
      </c>
      <c r="BR11" s="135">
        <f t="shared" si="16"/>
        <v>9.52</v>
      </c>
      <c r="BS11" s="48" t="s">
        <v>375</v>
      </c>
      <c r="BT11" s="48">
        <v>48.5</v>
      </c>
      <c r="BU11" s="135">
        <f t="shared" si="3"/>
        <v>96.5</v>
      </c>
      <c r="BV11" s="135">
        <f t="shared" si="17"/>
        <v>9.65</v>
      </c>
      <c r="BW11" s="135" t="s">
        <v>375</v>
      </c>
      <c r="BX11" s="110">
        <v>47.8</v>
      </c>
      <c r="BY11" s="135">
        <f t="shared" si="4"/>
        <v>96.3</v>
      </c>
      <c r="BZ11" s="135">
        <f t="shared" si="21"/>
        <v>9.629999999999999</v>
      </c>
      <c r="CA11" s="135" t="s">
        <v>375</v>
      </c>
      <c r="CB11" s="110">
        <v>48</v>
      </c>
      <c r="CC11" s="110">
        <f t="shared" si="18"/>
        <v>97.5</v>
      </c>
      <c r="CD11" s="135">
        <v>9.6999999999999993</v>
      </c>
      <c r="CE11" s="135" t="s">
        <v>375</v>
      </c>
      <c r="CF11" s="135">
        <v>10</v>
      </c>
      <c r="CG11" s="135" t="s">
        <v>375</v>
      </c>
      <c r="CH11" s="135">
        <v>10</v>
      </c>
      <c r="CI11" s="135" t="s">
        <v>375</v>
      </c>
      <c r="CJ11" s="135">
        <v>10</v>
      </c>
      <c r="CK11" s="135" t="s">
        <v>375</v>
      </c>
      <c r="CL11" s="135">
        <v>10</v>
      </c>
      <c r="CM11" s="135" t="s">
        <v>375</v>
      </c>
      <c r="CN11" s="135">
        <f t="shared" si="19"/>
        <v>385.5</v>
      </c>
      <c r="CO11" s="10">
        <f t="shared" si="20"/>
        <v>96.375</v>
      </c>
      <c r="CP11" s="135">
        <v>10</v>
      </c>
      <c r="CQ11" s="135" t="s">
        <v>375</v>
      </c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</row>
    <row r="12" spans="1:105" s="93" customFormat="1" ht="14.1" customHeight="1">
      <c r="A12" s="8">
        <v>8</v>
      </c>
      <c r="B12" s="8">
        <v>8</v>
      </c>
      <c r="C12" s="15" t="s">
        <v>172</v>
      </c>
      <c r="D12" s="49">
        <v>8.5</v>
      </c>
      <c r="E12" s="49">
        <v>9</v>
      </c>
      <c r="F12" s="49" t="s">
        <v>380</v>
      </c>
      <c r="G12" s="49">
        <v>9</v>
      </c>
      <c r="H12" s="135">
        <v>9</v>
      </c>
      <c r="I12" s="135" t="s">
        <v>380</v>
      </c>
      <c r="J12" s="49">
        <v>28.2</v>
      </c>
      <c r="K12" s="49">
        <v>10</v>
      </c>
      <c r="L12" s="49" t="s">
        <v>375</v>
      </c>
      <c r="M12" s="135">
        <f t="shared" si="5"/>
        <v>45.7</v>
      </c>
      <c r="N12" s="135">
        <f t="shared" si="6"/>
        <v>91.4</v>
      </c>
      <c r="O12" s="135">
        <v>9.1</v>
      </c>
      <c r="P12" s="135" t="s">
        <v>375</v>
      </c>
      <c r="Q12" s="49">
        <v>9.5</v>
      </c>
      <c r="R12" s="135">
        <v>10</v>
      </c>
      <c r="S12" s="49" t="s">
        <v>375</v>
      </c>
      <c r="T12" s="49">
        <v>8.5</v>
      </c>
      <c r="U12" s="49">
        <v>9</v>
      </c>
      <c r="V12" s="135" t="s">
        <v>380</v>
      </c>
      <c r="W12" s="49">
        <v>28.2</v>
      </c>
      <c r="X12" s="49">
        <v>10</v>
      </c>
      <c r="Y12" s="135" t="s">
        <v>375</v>
      </c>
      <c r="Z12" s="135">
        <f t="shared" si="7"/>
        <v>46.2</v>
      </c>
      <c r="AA12" s="135">
        <f t="shared" si="0"/>
        <v>92.4</v>
      </c>
      <c r="AB12" s="135">
        <f t="shared" si="8"/>
        <v>9.24</v>
      </c>
      <c r="AC12" s="135" t="s">
        <v>375</v>
      </c>
      <c r="AD12" s="49">
        <v>9.5</v>
      </c>
      <c r="AE12" s="49">
        <v>10</v>
      </c>
      <c r="AF12" s="49" t="s">
        <v>375</v>
      </c>
      <c r="AG12" s="49">
        <v>10</v>
      </c>
      <c r="AH12" s="49">
        <v>10</v>
      </c>
      <c r="AI12" s="135" t="s">
        <v>375</v>
      </c>
      <c r="AJ12" s="49">
        <v>29.5</v>
      </c>
      <c r="AK12" s="49">
        <v>10</v>
      </c>
      <c r="AL12" s="135" t="s">
        <v>375</v>
      </c>
      <c r="AM12" s="135">
        <f t="shared" si="9"/>
        <v>49</v>
      </c>
      <c r="AN12" s="135">
        <f t="shared" si="10"/>
        <v>98</v>
      </c>
      <c r="AO12" s="135">
        <f t="shared" si="11"/>
        <v>9.8000000000000007</v>
      </c>
      <c r="AP12" s="135" t="s">
        <v>375</v>
      </c>
      <c r="AQ12" s="49">
        <v>10</v>
      </c>
      <c r="AR12" s="49">
        <v>10</v>
      </c>
      <c r="AS12" s="49" t="s">
        <v>375</v>
      </c>
      <c r="AT12" s="49">
        <v>8</v>
      </c>
      <c r="AU12" s="49">
        <v>8</v>
      </c>
      <c r="AV12" s="49" t="s">
        <v>381</v>
      </c>
      <c r="AW12" s="49">
        <v>29</v>
      </c>
      <c r="AX12" s="49">
        <v>10</v>
      </c>
      <c r="AY12" s="135" t="s">
        <v>375</v>
      </c>
      <c r="AZ12" s="187">
        <f t="shared" si="12"/>
        <v>47</v>
      </c>
      <c r="BA12" s="135">
        <f t="shared" si="13"/>
        <v>94</v>
      </c>
      <c r="BB12" s="135">
        <f t="shared" si="14"/>
        <v>9.4</v>
      </c>
      <c r="BC12" s="135" t="s">
        <v>375</v>
      </c>
      <c r="BD12" s="135">
        <v>10</v>
      </c>
      <c r="BE12" s="135" t="s">
        <v>375</v>
      </c>
      <c r="BF12" s="135">
        <v>10</v>
      </c>
      <c r="BG12" s="135" t="s">
        <v>375</v>
      </c>
      <c r="BH12" s="135">
        <v>10</v>
      </c>
      <c r="BI12" s="135" t="s">
        <v>375</v>
      </c>
      <c r="BJ12" s="135">
        <v>10</v>
      </c>
      <c r="BK12" s="135" t="s">
        <v>375</v>
      </c>
      <c r="BL12" s="135">
        <f t="shared" si="1"/>
        <v>187.9</v>
      </c>
      <c r="BM12" s="135">
        <f t="shared" si="15"/>
        <v>93.95</v>
      </c>
      <c r="BN12" s="135">
        <v>10</v>
      </c>
      <c r="BO12" s="135" t="s">
        <v>375</v>
      </c>
      <c r="BP12" s="135">
        <v>42</v>
      </c>
      <c r="BQ12" s="56">
        <f t="shared" si="2"/>
        <v>87.7</v>
      </c>
      <c r="BR12" s="135">
        <f t="shared" si="16"/>
        <v>8.77</v>
      </c>
      <c r="BS12" s="48" t="s">
        <v>380</v>
      </c>
      <c r="BT12" s="48">
        <v>44</v>
      </c>
      <c r="BU12" s="135">
        <f t="shared" si="3"/>
        <v>90.2</v>
      </c>
      <c r="BV12" s="135">
        <f t="shared" si="17"/>
        <v>9.02</v>
      </c>
      <c r="BW12" s="135" t="s">
        <v>375</v>
      </c>
      <c r="BX12" s="110">
        <v>36.4</v>
      </c>
      <c r="BY12" s="135">
        <f t="shared" si="4"/>
        <v>85.4</v>
      </c>
      <c r="BZ12" s="135">
        <f t="shared" si="21"/>
        <v>8.5400000000000009</v>
      </c>
      <c r="CA12" s="135" t="s">
        <v>380</v>
      </c>
      <c r="CB12" s="110">
        <v>36</v>
      </c>
      <c r="CC12" s="110">
        <f t="shared" si="18"/>
        <v>83</v>
      </c>
      <c r="CD12" s="135">
        <v>8.3000000000000007</v>
      </c>
      <c r="CE12" s="135" t="s">
        <v>380</v>
      </c>
      <c r="CF12" s="135">
        <v>10</v>
      </c>
      <c r="CG12" s="135" t="s">
        <v>375</v>
      </c>
      <c r="CH12" s="135">
        <v>9</v>
      </c>
      <c r="CI12" s="135" t="s">
        <v>380</v>
      </c>
      <c r="CJ12" s="135">
        <v>9</v>
      </c>
      <c r="CK12" s="135" t="s">
        <v>380</v>
      </c>
      <c r="CL12" s="135">
        <v>10</v>
      </c>
      <c r="CM12" s="135" t="s">
        <v>375</v>
      </c>
      <c r="CN12" s="135">
        <f t="shared" si="19"/>
        <v>346.3</v>
      </c>
      <c r="CO12" s="10">
        <f t="shared" si="20"/>
        <v>86.575000000000003</v>
      </c>
      <c r="CP12" s="135">
        <v>9</v>
      </c>
      <c r="CQ12" s="135" t="s">
        <v>380</v>
      </c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</row>
    <row r="13" spans="1:105" s="93" customFormat="1" ht="14.1" customHeight="1">
      <c r="A13" s="8">
        <v>9</v>
      </c>
      <c r="B13" s="8">
        <v>9</v>
      </c>
      <c r="C13" s="15" t="s">
        <v>282</v>
      </c>
      <c r="D13" s="49">
        <v>6.5</v>
      </c>
      <c r="E13" s="49">
        <v>7</v>
      </c>
      <c r="F13" s="49" t="s">
        <v>379</v>
      </c>
      <c r="G13" s="49">
        <v>6.5</v>
      </c>
      <c r="H13" s="135">
        <v>7</v>
      </c>
      <c r="I13" s="135" t="s">
        <v>379</v>
      </c>
      <c r="J13" s="49">
        <v>13</v>
      </c>
      <c r="K13" s="49">
        <v>6</v>
      </c>
      <c r="L13" s="49" t="s">
        <v>377</v>
      </c>
      <c r="M13" s="135">
        <f t="shared" si="5"/>
        <v>26</v>
      </c>
      <c r="N13" s="135">
        <f t="shared" si="6"/>
        <v>52</v>
      </c>
      <c r="O13" s="135">
        <v>5.2</v>
      </c>
      <c r="P13" s="135" t="s">
        <v>377</v>
      </c>
      <c r="Q13" s="49">
        <v>6.5</v>
      </c>
      <c r="R13" s="135">
        <v>7</v>
      </c>
      <c r="S13" s="49" t="s">
        <v>379</v>
      </c>
      <c r="T13" s="49">
        <v>7</v>
      </c>
      <c r="U13" s="49">
        <v>7</v>
      </c>
      <c r="V13" s="49" t="s">
        <v>379</v>
      </c>
      <c r="W13" s="49">
        <v>20</v>
      </c>
      <c r="X13" s="49">
        <v>7</v>
      </c>
      <c r="Y13" s="135" t="s">
        <v>379</v>
      </c>
      <c r="Z13" s="135">
        <f t="shared" si="7"/>
        <v>33.5</v>
      </c>
      <c r="AA13" s="135">
        <f t="shared" si="0"/>
        <v>67</v>
      </c>
      <c r="AB13" s="135">
        <f t="shared" si="8"/>
        <v>6.7</v>
      </c>
      <c r="AC13" s="135" t="s">
        <v>379</v>
      </c>
      <c r="AD13" s="49">
        <v>8</v>
      </c>
      <c r="AE13" s="49">
        <v>8</v>
      </c>
      <c r="AF13" s="49" t="s">
        <v>381</v>
      </c>
      <c r="AG13" s="49">
        <v>9.5</v>
      </c>
      <c r="AH13" s="49">
        <v>10</v>
      </c>
      <c r="AI13" s="49" t="s">
        <v>375</v>
      </c>
      <c r="AJ13" s="49">
        <v>24</v>
      </c>
      <c r="AK13" s="49">
        <v>8</v>
      </c>
      <c r="AL13" s="49" t="s">
        <v>381</v>
      </c>
      <c r="AM13" s="135">
        <f t="shared" si="9"/>
        <v>41.5</v>
      </c>
      <c r="AN13" s="135">
        <f t="shared" si="10"/>
        <v>83</v>
      </c>
      <c r="AO13" s="135">
        <f t="shared" si="11"/>
        <v>8.3000000000000007</v>
      </c>
      <c r="AP13" s="135" t="s">
        <v>380</v>
      </c>
      <c r="AQ13" s="49">
        <v>9</v>
      </c>
      <c r="AR13" s="49">
        <v>9</v>
      </c>
      <c r="AS13" s="49" t="s">
        <v>380</v>
      </c>
      <c r="AT13" s="49">
        <v>7</v>
      </c>
      <c r="AU13" s="49">
        <v>7</v>
      </c>
      <c r="AV13" s="135" t="s">
        <v>379</v>
      </c>
      <c r="AW13" s="49">
        <v>25.5</v>
      </c>
      <c r="AX13" s="49">
        <v>9</v>
      </c>
      <c r="AY13" s="49" t="s">
        <v>380</v>
      </c>
      <c r="AZ13" s="187">
        <f t="shared" si="12"/>
        <v>41.5</v>
      </c>
      <c r="BA13" s="135">
        <f t="shared" si="13"/>
        <v>83</v>
      </c>
      <c r="BB13" s="135">
        <f t="shared" si="14"/>
        <v>8.3000000000000007</v>
      </c>
      <c r="BC13" s="135" t="s">
        <v>380</v>
      </c>
      <c r="BD13" s="135">
        <v>9</v>
      </c>
      <c r="BE13" s="135" t="s">
        <v>380</v>
      </c>
      <c r="BF13" s="135">
        <v>10</v>
      </c>
      <c r="BG13" s="135" t="s">
        <v>375</v>
      </c>
      <c r="BH13" s="135">
        <v>10</v>
      </c>
      <c r="BI13" s="135" t="s">
        <v>375</v>
      </c>
      <c r="BJ13" s="135">
        <v>9</v>
      </c>
      <c r="BK13" s="135" t="s">
        <v>380</v>
      </c>
      <c r="BL13" s="135">
        <f t="shared" si="1"/>
        <v>142.5</v>
      </c>
      <c r="BM13" s="135">
        <f t="shared" si="15"/>
        <v>71.25</v>
      </c>
      <c r="BN13" s="135">
        <v>8</v>
      </c>
      <c r="BO13" s="135" t="s">
        <v>381</v>
      </c>
      <c r="BP13" s="135">
        <v>27</v>
      </c>
      <c r="BQ13" s="56">
        <f t="shared" si="2"/>
        <v>53</v>
      </c>
      <c r="BR13" s="135">
        <f t="shared" si="16"/>
        <v>5.3</v>
      </c>
      <c r="BS13" s="48" t="s">
        <v>377</v>
      </c>
      <c r="BT13" s="48">
        <v>31</v>
      </c>
      <c r="BU13" s="135">
        <f t="shared" si="3"/>
        <v>64.5</v>
      </c>
      <c r="BV13" s="135">
        <f t="shared" si="17"/>
        <v>6.45</v>
      </c>
      <c r="BW13" s="135" t="s">
        <v>379</v>
      </c>
      <c r="BX13" s="110">
        <v>24.4</v>
      </c>
      <c r="BY13" s="135">
        <f t="shared" si="4"/>
        <v>65.900000000000006</v>
      </c>
      <c r="BZ13" s="135">
        <f t="shared" si="21"/>
        <v>6.5900000000000007</v>
      </c>
      <c r="CA13" s="135" t="s">
        <v>379</v>
      </c>
      <c r="CB13" s="110">
        <v>39</v>
      </c>
      <c r="CC13" s="110">
        <f t="shared" si="18"/>
        <v>80.5</v>
      </c>
      <c r="CD13" s="135">
        <v>8</v>
      </c>
      <c r="CE13" s="135" t="s">
        <v>381</v>
      </c>
      <c r="CF13" s="135">
        <v>9</v>
      </c>
      <c r="CG13" s="135" t="s">
        <v>380</v>
      </c>
      <c r="CH13" s="135">
        <v>10</v>
      </c>
      <c r="CI13" s="135" t="s">
        <v>375</v>
      </c>
      <c r="CJ13" s="135">
        <v>10</v>
      </c>
      <c r="CK13" s="135" t="s">
        <v>375</v>
      </c>
      <c r="CL13" s="135">
        <v>8</v>
      </c>
      <c r="CM13" s="135" t="s">
        <v>381</v>
      </c>
      <c r="CN13" s="135">
        <f t="shared" si="19"/>
        <v>263.89999999999998</v>
      </c>
      <c r="CO13" s="10">
        <f t="shared" si="20"/>
        <v>65.974999999999994</v>
      </c>
      <c r="CP13" s="135">
        <v>7</v>
      </c>
      <c r="CQ13" s="135" t="s">
        <v>379</v>
      </c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</row>
    <row r="14" spans="1:105" s="93" customFormat="1" ht="14.1" customHeight="1">
      <c r="A14" s="8">
        <v>10</v>
      </c>
      <c r="B14" s="8">
        <v>10</v>
      </c>
      <c r="C14" s="15" t="s">
        <v>174</v>
      </c>
      <c r="D14" s="49">
        <v>9</v>
      </c>
      <c r="E14" s="49">
        <v>9</v>
      </c>
      <c r="F14" s="49" t="s">
        <v>380</v>
      </c>
      <c r="G14" s="49">
        <v>8</v>
      </c>
      <c r="H14" s="49">
        <v>8</v>
      </c>
      <c r="I14" s="49" t="s">
        <v>381</v>
      </c>
      <c r="J14" s="49">
        <v>25</v>
      </c>
      <c r="K14" s="49">
        <v>9</v>
      </c>
      <c r="L14" s="49" t="s">
        <v>380</v>
      </c>
      <c r="M14" s="135">
        <f t="shared" si="5"/>
        <v>42</v>
      </c>
      <c r="N14" s="135">
        <f t="shared" si="6"/>
        <v>84</v>
      </c>
      <c r="O14" s="135">
        <v>8.4</v>
      </c>
      <c r="P14" s="135" t="s">
        <v>380</v>
      </c>
      <c r="Q14" s="49">
        <v>9.5</v>
      </c>
      <c r="R14" s="135">
        <v>10</v>
      </c>
      <c r="S14" s="49" t="s">
        <v>375</v>
      </c>
      <c r="T14" s="49">
        <v>8.5</v>
      </c>
      <c r="U14" s="49">
        <v>9</v>
      </c>
      <c r="V14" s="135" t="s">
        <v>380</v>
      </c>
      <c r="W14" s="49">
        <v>23.7</v>
      </c>
      <c r="X14" s="49">
        <v>8</v>
      </c>
      <c r="Y14" s="135" t="s">
        <v>381</v>
      </c>
      <c r="Z14" s="135">
        <f t="shared" si="7"/>
        <v>41.7</v>
      </c>
      <c r="AA14" s="135">
        <f t="shared" si="0"/>
        <v>83.4</v>
      </c>
      <c r="AB14" s="135">
        <f t="shared" si="8"/>
        <v>8.34</v>
      </c>
      <c r="AC14" s="135" t="s">
        <v>380</v>
      </c>
      <c r="AD14" s="49">
        <v>10</v>
      </c>
      <c r="AE14" s="49">
        <v>10</v>
      </c>
      <c r="AF14" s="49" t="s">
        <v>375</v>
      </c>
      <c r="AG14" s="49">
        <v>8</v>
      </c>
      <c r="AH14" s="49">
        <v>8</v>
      </c>
      <c r="AI14" s="135" t="s">
        <v>381</v>
      </c>
      <c r="AJ14" s="49">
        <v>28</v>
      </c>
      <c r="AK14" s="49">
        <v>10</v>
      </c>
      <c r="AL14" s="135" t="s">
        <v>375</v>
      </c>
      <c r="AM14" s="135">
        <f t="shared" si="9"/>
        <v>46</v>
      </c>
      <c r="AN14" s="135">
        <f t="shared" si="10"/>
        <v>92</v>
      </c>
      <c r="AO14" s="135">
        <f t="shared" si="11"/>
        <v>9.1999999999999993</v>
      </c>
      <c r="AP14" s="135" t="s">
        <v>375</v>
      </c>
      <c r="AQ14" s="49">
        <v>10</v>
      </c>
      <c r="AR14" s="49">
        <v>10</v>
      </c>
      <c r="AS14" s="49" t="s">
        <v>375</v>
      </c>
      <c r="AT14" s="49">
        <v>7</v>
      </c>
      <c r="AU14" s="49">
        <v>7</v>
      </c>
      <c r="AV14" s="49" t="s">
        <v>379</v>
      </c>
      <c r="AW14" s="49">
        <v>27.5</v>
      </c>
      <c r="AX14" s="49">
        <v>10</v>
      </c>
      <c r="AY14" s="135" t="s">
        <v>375</v>
      </c>
      <c r="AZ14" s="187">
        <f t="shared" si="12"/>
        <v>44.5</v>
      </c>
      <c r="BA14" s="135">
        <f t="shared" si="13"/>
        <v>89</v>
      </c>
      <c r="BB14" s="135">
        <f t="shared" si="14"/>
        <v>8.9</v>
      </c>
      <c r="BC14" s="135" t="s">
        <v>380</v>
      </c>
      <c r="BD14" s="135">
        <v>10</v>
      </c>
      <c r="BE14" s="135" t="s">
        <v>375</v>
      </c>
      <c r="BF14" s="135">
        <v>10</v>
      </c>
      <c r="BG14" s="135" t="s">
        <v>375</v>
      </c>
      <c r="BH14" s="135">
        <v>10</v>
      </c>
      <c r="BI14" s="135" t="s">
        <v>375</v>
      </c>
      <c r="BJ14" s="135">
        <v>10</v>
      </c>
      <c r="BK14" s="135" t="s">
        <v>375</v>
      </c>
      <c r="BL14" s="135">
        <f t="shared" si="1"/>
        <v>174.2</v>
      </c>
      <c r="BM14" s="135">
        <f t="shared" si="15"/>
        <v>87.1</v>
      </c>
      <c r="BN14" s="135">
        <v>9</v>
      </c>
      <c r="BO14" s="135" t="s">
        <v>380</v>
      </c>
      <c r="BP14" s="135">
        <v>45</v>
      </c>
      <c r="BQ14" s="56">
        <f t="shared" si="2"/>
        <v>87</v>
      </c>
      <c r="BR14" s="135">
        <f t="shared" si="16"/>
        <v>8.6999999999999993</v>
      </c>
      <c r="BS14" s="48" t="s">
        <v>380</v>
      </c>
      <c r="BT14" s="48">
        <v>46</v>
      </c>
      <c r="BU14" s="135">
        <f t="shared" si="3"/>
        <v>87.7</v>
      </c>
      <c r="BV14" s="135">
        <f t="shared" si="17"/>
        <v>8.77</v>
      </c>
      <c r="BW14" s="135" t="s">
        <v>380</v>
      </c>
      <c r="BX14" s="110">
        <v>41</v>
      </c>
      <c r="BY14" s="135">
        <f t="shared" si="4"/>
        <v>87</v>
      </c>
      <c r="BZ14" s="135">
        <f t="shared" si="21"/>
        <v>8.6999999999999993</v>
      </c>
      <c r="CA14" s="135" t="s">
        <v>380</v>
      </c>
      <c r="CB14" s="110">
        <v>49.5</v>
      </c>
      <c r="CC14" s="110">
        <f t="shared" si="18"/>
        <v>94</v>
      </c>
      <c r="CD14" s="135">
        <v>9.4</v>
      </c>
      <c r="CE14" s="135" t="s">
        <v>375</v>
      </c>
      <c r="CF14" s="135">
        <v>10</v>
      </c>
      <c r="CG14" s="135" t="s">
        <v>375</v>
      </c>
      <c r="CH14" s="135">
        <v>10</v>
      </c>
      <c r="CI14" s="135" t="s">
        <v>375</v>
      </c>
      <c r="CJ14" s="135">
        <v>10</v>
      </c>
      <c r="CK14" s="135" t="s">
        <v>375</v>
      </c>
      <c r="CL14" s="135">
        <v>9</v>
      </c>
      <c r="CM14" s="135" t="s">
        <v>380</v>
      </c>
      <c r="CN14" s="135">
        <f t="shared" si="19"/>
        <v>355.7</v>
      </c>
      <c r="CO14" s="10">
        <f t="shared" si="20"/>
        <v>88.924999999999997</v>
      </c>
      <c r="CP14" s="135">
        <v>9</v>
      </c>
      <c r="CQ14" s="135" t="s">
        <v>380</v>
      </c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</row>
    <row r="15" spans="1:105" s="93" customFormat="1" ht="14.1" customHeight="1">
      <c r="A15" s="8">
        <v>11</v>
      </c>
      <c r="B15" s="8">
        <v>11</v>
      </c>
      <c r="C15" s="15" t="s">
        <v>283</v>
      </c>
      <c r="D15" s="49">
        <v>7</v>
      </c>
      <c r="E15" s="49">
        <v>7</v>
      </c>
      <c r="F15" s="49" t="s">
        <v>379</v>
      </c>
      <c r="G15" s="49">
        <v>7</v>
      </c>
      <c r="H15" s="49">
        <v>7</v>
      </c>
      <c r="I15" s="49" t="s">
        <v>379</v>
      </c>
      <c r="J15" s="49">
        <v>26</v>
      </c>
      <c r="K15" s="49">
        <v>9</v>
      </c>
      <c r="L15" s="49" t="s">
        <v>380</v>
      </c>
      <c r="M15" s="135">
        <f t="shared" si="5"/>
        <v>40</v>
      </c>
      <c r="N15" s="135">
        <f t="shared" si="6"/>
        <v>80</v>
      </c>
      <c r="O15" s="135">
        <v>8</v>
      </c>
      <c r="P15" s="135" t="s">
        <v>381</v>
      </c>
      <c r="Q15" s="49">
        <v>10</v>
      </c>
      <c r="R15" s="135">
        <v>10</v>
      </c>
      <c r="S15" s="49" t="s">
        <v>375</v>
      </c>
      <c r="T15" s="49">
        <v>9.5</v>
      </c>
      <c r="U15" s="49">
        <v>10</v>
      </c>
      <c r="V15" s="135" t="s">
        <v>375</v>
      </c>
      <c r="W15" s="49">
        <v>26.5</v>
      </c>
      <c r="X15" s="49">
        <v>9</v>
      </c>
      <c r="Y15" s="135" t="s">
        <v>380</v>
      </c>
      <c r="Z15" s="135">
        <f t="shared" si="7"/>
        <v>46</v>
      </c>
      <c r="AA15" s="135">
        <f t="shared" si="0"/>
        <v>92</v>
      </c>
      <c r="AB15" s="135">
        <f t="shared" si="8"/>
        <v>9.1999999999999993</v>
      </c>
      <c r="AC15" s="135" t="s">
        <v>375</v>
      </c>
      <c r="AD15" s="49">
        <v>10</v>
      </c>
      <c r="AE15" s="49">
        <v>10</v>
      </c>
      <c r="AF15" s="49" t="s">
        <v>375</v>
      </c>
      <c r="AG15" s="49">
        <v>10</v>
      </c>
      <c r="AH15" s="49">
        <v>10</v>
      </c>
      <c r="AI15" s="135" t="s">
        <v>375</v>
      </c>
      <c r="AJ15" s="49">
        <v>23</v>
      </c>
      <c r="AK15" s="49">
        <v>8</v>
      </c>
      <c r="AL15" s="135" t="s">
        <v>381</v>
      </c>
      <c r="AM15" s="135">
        <f t="shared" si="9"/>
        <v>43</v>
      </c>
      <c r="AN15" s="135">
        <f t="shared" si="10"/>
        <v>86</v>
      </c>
      <c r="AO15" s="135">
        <f t="shared" si="11"/>
        <v>8.6</v>
      </c>
      <c r="AP15" s="135" t="s">
        <v>380</v>
      </c>
      <c r="AQ15" s="49">
        <v>8</v>
      </c>
      <c r="AR15" s="49">
        <v>8</v>
      </c>
      <c r="AS15" s="49" t="s">
        <v>381</v>
      </c>
      <c r="AT15" s="49">
        <v>7.5</v>
      </c>
      <c r="AU15" s="49">
        <v>8</v>
      </c>
      <c r="AV15" s="49" t="s">
        <v>381</v>
      </c>
      <c r="AW15" s="49">
        <v>27</v>
      </c>
      <c r="AX15" s="49">
        <v>9</v>
      </c>
      <c r="AY15" s="135" t="s">
        <v>380</v>
      </c>
      <c r="AZ15" s="187">
        <f t="shared" si="12"/>
        <v>42.5</v>
      </c>
      <c r="BA15" s="135">
        <f t="shared" si="13"/>
        <v>85</v>
      </c>
      <c r="BB15" s="135">
        <f t="shared" si="14"/>
        <v>8.5</v>
      </c>
      <c r="BC15" s="135" t="s">
        <v>380</v>
      </c>
      <c r="BD15" s="135">
        <v>10</v>
      </c>
      <c r="BE15" s="135" t="s">
        <v>375</v>
      </c>
      <c r="BF15" s="135">
        <v>10</v>
      </c>
      <c r="BG15" s="135" t="s">
        <v>375</v>
      </c>
      <c r="BH15" s="135">
        <v>10</v>
      </c>
      <c r="BI15" s="135" t="s">
        <v>375</v>
      </c>
      <c r="BJ15" s="135">
        <v>10</v>
      </c>
      <c r="BK15" s="135" t="s">
        <v>375</v>
      </c>
      <c r="BL15" s="135">
        <f t="shared" si="1"/>
        <v>171.5</v>
      </c>
      <c r="BM15" s="135">
        <f t="shared" si="15"/>
        <v>85.75</v>
      </c>
      <c r="BN15" s="135">
        <v>9</v>
      </c>
      <c r="BO15" s="135" t="s">
        <v>380</v>
      </c>
      <c r="BP15" s="135">
        <v>46</v>
      </c>
      <c r="BQ15" s="56">
        <f t="shared" si="2"/>
        <v>86</v>
      </c>
      <c r="BR15" s="135">
        <f t="shared" si="16"/>
        <v>8.6</v>
      </c>
      <c r="BS15" s="48" t="s">
        <v>380</v>
      </c>
      <c r="BT15" s="48">
        <v>46.5</v>
      </c>
      <c r="BU15" s="135">
        <f t="shared" si="3"/>
        <v>92.5</v>
      </c>
      <c r="BV15" s="135">
        <f t="shared" si="17"/>
        <v>9.25</v>
      </c>
      <c r="BW15" s="135" t="s">
        <v>375</v>
      </c>
      <c r="BX15" s="110">
        <v>36.700000000000003</v>
      </c>
      <c r="BY15" s="135">
        <f t="shared" si="4"/>
        <v>79.7</v>
      </c>
      <c r="BZ15" s="135">
        <f t="shared" si="21"/>
        <v>7.9700000000000006</v>
      </c>
      <c r="CA15" s="135" t="s">
        <v>381</v>
      </c>
      <c r="CB15" s="110">
        <v>48</v>
      </c>
      <c r="CC15" s="110">
        <f t="shared" si="18"/>
        <v>90.5</v>
      </c>
      <c r="CD15" s="135">
        <v>9</v>
      </c>
      <c r="CE15" s="135" t="s">
        <v>380</v>
      </c>
      <c r="CF15" s="135">
        <v>10</v>
      </c>
      <c r="CG15" s="135" t="s">
        <v>375</v>
      </c>
      <c r="CH15" s="135">
        <v>10</v>
      </c>
      <c r="CI15" s="135" t="s">
        <v>375</v>
      </c>
      <c r="CJ15" s="135">
        <v>9</v>
      </c>
      <c r="CK15" s="135" t="s">
        <v>380</v>
      </c>
      <c r="CL15" s="135">
        <v>10</v>
      </c>
      <c r="CM15" s="135" t="s">
        <v>375</v>
      </c>
      <c r="CN15" s="135">
        <f t="shared" si="19"/>
        <v>348.7</v>
      </c>
      <c r="CO15" s="10">
        <f t="shared" si="20"/>
        <v>87.174999999999997</v>
      </c>
      <c r="CP15" s="135">
        <v>9</v>
      </c>
      <c r="CQ15" s="135" t="s">
        <v>380</v>
      </c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</row>
    <row r="16" spans="1:105" s="93" customFormat="1" ht="14.1" customHeight="1">
      <c r="A16" s="8">
        <v>12</v>
      </c>
      <c r="B16" s="8">
        <v>12</v>
      </c>
      <c r="C16" s="15" t="s">
        <v>42</v>
      </c>
      <c r="D16" s="49">
        <v>10</v>
      </c>
      <c r="E16" s="49">
        <v>10</v>
      </c>
      <c r="F16" s="49" t="s">
        <v>375</v>
      </c>
      <c r="G16" s="49">
        <v>9</v>
      </c>
      <c r="H16" s="135">
        <v>9</v>
      </c>
      <c r="I16" s="135" t="s">
        <v>380</v>
      </c>
      <c r="J16" s="49">
        <v>28.2</v>
      </c>
      <c r="K16" s="49">
        <v>10</v>
      </c>
      <c r="L16" s="49" t="s">
        <v>375</v>
      </c>
      <c r="M16" s="135">
        <f t="shared" si="5"/>
        <v>47.2</v>
      </c>
      <c r="N16" s="135">
        <f t="shared" si="6"/>
        <v>94.4</v>
      </c>
      <c r="O16" s="135">
        <v>9.4</v>
      </c>
      <c r="P16" s="135" t="s">
        <v>375</v>
      </c>
      <c r="Q16" s="49">
        <v>10</v>
      </c>
      <c r="R16" s="135">
        <v>10</v>
      </c>
      <c r="S16" s="49" t="s">
        <v>375</v>
      </c>
      <c r="T16" s="49">
        <v>10</v>
      </c>
      <c r="U16" s="49">
        <v>10</v>
      </c>
      <c r="V16" s="135" t="s">
        <v>375</v>
      </c>
      <c r="W16" s="49">
        <v>28</v>
      </c>
      <c r="X16" s="49">
        <v>10</v>
      </c>
      <c r="Y16" s="135" t="s">
        <v>375</v>
      </c>
      <c r="Z16" s="135">
        <f t="shared" si="7"/>
        <v>48</v>
      </c>
      <c r="AA16" s="135">
        <f t="shared" si="0"/>
        <v>96</v>
      </c>
      <c r="AB16" s="135">
        <f t="shared" si="8"/>
        <v>9.6</v>
      </c>
      <c r="AC16" s="135" t="s">
        <v>375</v>
      </c>
      <c r="AD16" s="49">
        <v>9.5</v>
      </c>
      <c r="AE16" s="49">
        <v>10</v>
      </c>
      <c r="AF16" s="49" t="s">
        <v>375</v>
      </c>
      <c r="AG16" s="49">
        <v>10</v>
      </c>
      <c r="AH16" s="49">
        <v>10</v>
      </c>
      <c r="AI16" s="135" t="s">
        <v>375</v>
      </c>
      <c r="AJ16" s="49">
        <v>25.5</v>
      </c>
      <c r="AK16" s="49">
        <v>9</v>
      </c>
      <c r="AL16" s="135" t="s">
        <v>380</v>
      </c>
      <c r="AM16" s="135">
        <f t="shared" si="9"/>
        <v>45</v>
      </c>
      <c r="AN16" s="135">
        <f t="shared" si="10"/>
        <v>90</v>
      </c>
      <c r="AO16" s="135">
        <f t="shared" si="11"/>
        <v>9</v>
      </c>
      <c r="AP16" s="135" t="s">
        <v>380</v>
      </c>
      <c r="AQ16" s="49">
        <v>10</v>
      </c>
      <c r="AR16" s="49">
        <v>10</v>
      </c>
      <c r="AS16" s="49" t="s">
        <v>375</v>
      </c>
      <c r="AT16" s="49">
        <v>9</v>
      </c>
      <c r="AU16" s="49">
        <v>9</v>
      </c>
      <c r="AV16" s="49" t="s">
        <v>380</v>
      </c>
      <c r="AW16" s="49">
        <v>29.5</v>
      </c>
      <c r="AX16" s="49">
        <v>10</v>
      </c>
      <c r="AY16" s="135" t="s">
        <v>375</v>
      </c>
      <c r="AZ16" s="187">
        <f t="shared" si="12"/>
        <v>48.5</v>
      </c>
      <c r="BA16" s="135">
        <f t="shared" si="13"/>
        <v>97</v>
      </c>
      <c r="BB16" s="135">
        <f t="shared" si="14"/>
        <v>9.6999999999999993</v>
      </c>
      <c r="BC16" s="135" t="s">
        <v>375</v>
      </c>
      <c r="BD16" s="135">
        <v>10</v>
      </c>
      <c r="BE16" s="135" t="s">
        <v>375</v>
      </c>
      <c r="BF16" s="135">
        <v>10</v>
      </c>
      <c r="BG16" s="135" t="s">
        <v>375</v>
      </c>
      <c r="BH16" s="135">
        <v>10</v>
      </c>
      <c r="BI16" s="135" t="s">
        <v>375</v>
      </c>
      <c r="BJ16" s="135">
        <v>10</v>
      </c>
      <c r="BK16" s="135" t="s">
        <v>375</v>
      </c>
      <c r="BL16" s="135">
        <f t="shared" si="1"/>
        <v>188.7</v>
      </c>
      <c r="BM16" s="135">
        <f t="shared" si="15"/>
        <v>94.35</v>
      </c>
      <c r="BN16" s="135">
        <v>10</v>
      </c>
      <c r="BO16" s="135" t="s">
        <v>375</v>
      </c>
      <c r="BP16" s="135">
        <v>44</v>
      </c>
      <c r="BQ16" s="56">
        <f t="shared" si="2"/>
        <v>91.2</v>
      </c>
      <c r="BR16" s="135">
        <f t="shared" si="16"/>
        <v>9.120000000000001</v>
      </c>
      <c r="BS16" s="48" t="s">
        <v>375</v>
      </c>
      <c r="BT16" s="48">
        <v>49</v>
      </c>
      <c r="BU16" s="135">
        <f t="shared" si="3"/>
        <v>97</v>
      </c>
      <c r="BV16" s="135">
        <f t="shared" si="17"/>
        <v>9.6999999999999993</v>
      </c>
      <c r="BW16" s="135" t="s">
        <v>375</v>
      </c>
      <c r="BX16" s="110">
        <v>41.3</v>
      </c>
      <c r="BY16" s="135">
        <f t="shared" si="4"/>
        <v>86.3</v>
      </c>
      <c r="BZ16" s="135">
        <f t="shared" si="21"/>
        <v>8.629999999999999</v>
      </c>
      <c r="CA16" s="135" t="s">
        <v>380</v>
      </c>
      <c r="CB16" s="110">
        <v>47</v>
      </c>
      <c r="CC16" s="110">
        <f t="shared" si="18"/>
        <v>95.5</v>
      </c>
      <c r="CD16" s="135">
        <v>9.5</v>
      </c>
      <c r="CE16" s="135" t="s">
        <v>375</v>
      </c>
      <c r="CF16" s="135">
        <v>10</v>
      </c>
      <c r="CG16" s="135" t="s">
        <v>375</v>
      </c>
      <c r="CH16" s="135">
        <v>10</v>
      </c>
      <c r="CI16" s="135" t="s">
        <v>375</v>
      </c>
      <c r="CJ16" s="135">
        <v>9</v>
      </c>
      <c r="CK16" s="135" t="s">
        <v>380</v>
      </c>
      <c r="CL16" s="135">
        <v>10</v>
      </c>
      <c r="CM16" s="135" t="s">
        <v>375</v>
      </c>
      <c r="CN16" s="135">
        <f t="shared" si="19"/>
        <v>370</v>
      </c>
      <c r="CO16" s="10">
        <f t="shared" si="20"/>
        <v>92.5</v>
      </c>
      <c r="CP16" s="135">
        <v>10</v>
      </c>
      <c r="CQ16" s="135" t="s">
        <v>375</v>
      </c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</row>
    <row r="17" spans="1:105" s="93" customFormat="1" ht="14.1" customHeight="1">
      <c r="A17" s="8">
        <v>13</v>
      </c>
      <c r="B17" s="8">
        <v>13</v>
      </c>
      <c r="C17" s="15" t="s">
        <v>176</v>
      </c>
      <c r="D17" s="49">
        <v>9</v>
      </c>
      <c r="E17" s="49">
        <v>9</v>
      </c>
      <c r="F17" s="49" t="s">
        <v>380</v>
      </c>
      <c r="G17" s="49">
        <v>8.5</v>
      </c>
      <c r="H17" s="135">
        <v>9</v>
      </c>
      <c r="I17" s="135" t="s">
        <v>380</v>
      </c>
      <c r="J17" s="49">
        <v>28</v>
      </c>
      <c r="K17" s="49">
        <v>10</v>
      </c>
      <c r="L17" s="49" t="s">
        <v>375</v>
      </c>
      <c r="M17" s="135">
        <f t="shared" si="5"/>
        <v>45.5</v>
      </c>
      <c r="N17" s="135">
        <f t="shared" si="6"/>
        <v>91</v>
      </c>
      <c r="O17" s="49">
        <v>9.1</v>
      </c>
      <c r="P17" s="49" t="s">
        <v>375</v>
      </c>
      <c r="Q17" s="49">
        <v>9</v>
      </c>
      <c r="R17" s="135">
        <v>9</v>
      </c>
      <c r="S17" s="49" t="s">
        <v>380</v>
      </c>
      <c r="T17" s="49">
        <v>8.5</v>
      </c>
      <c r="U17" s="49">
        <v>9</v>
      </c>
      <c r="V17" s="135" t="s">
        <v>380</v>
      </c>
      <c r="W17" s="49">
        <v>26.5</v>
      </c>
      <c r="X17" s="49">
        <v>9</v>
      </c>
      <c r="Y17" s="135" t="s">
        <v>380</v>
      </c>
      <c r="Z17" s="135">
        <f t="shared" si="7"/>
        <v>44</v>
      </c>
      <c r="AA17" s="135">
        <f t="shared" si="0"/>
        <v>88</v>
      </c>
      <c r="AB17" s="135">
        <f t="shared" si="8"/>
        <v>8.8000000000000007</v>
      </c>
      <c r="AC17" s="135" t="s">
        <v>380</v>
      </c>
      <c r="AD17" s="49">
        <v>9.5</v>
      </c>
      <c r="AE17" s="49">
        <v>10</v>
      </c>
      <c r="AF17" s="49" t="s">
        <v>375</v>
      </c>
      <c r="AG17" s="49">
        <v>10</v>
      </c>
      <c r="AH17" s="49">
        <v>10</v>
      </c>
      <c r="AI17" s="49" t="s">
        <v>375</v>
      </c>
      <c r="AJ17" s="49">
        <v>23.5</v>
      </c>
      <c r="AK17" s="49">
        <v>8</v>
      </c>
      <c r="AL17" s="49" t="s">
        <v>381</v>
      </c>
      <c r="AM17" s="135">
        <f t="shared" si="9"/>
        <v>43</v>
      </c>
      <c r="AN17" s="135">
        <f t="shared" si="10"/>
        <v>86</v>
      </c>
      <c r="AO17" s="135">
        <f t="shared" si="11"/>
        <v>8.6</v>
      </c>
      <c r="AP17" s="135" t="s">
        <v>380</v>
      </c>
      <c r="AQ17" s="49">
        <v>10</v>
      </c>
      <c r="AR17" s="49">
        <v>10</v>
      </c>
      <c r="AS17" s="49" t="s">
        <v>375</v>
      </c>
      <c r="AT17" s="49">
        <v>7.5</v>
      </c>
      <c r="AU17" s="49">
        <v>8</v>
      </c>
      <c r="AV17" s="49" t="s">
        <v>381</v>
      </c>
      <c r="AW17" s="49">
        <v>28.5</v>
      </c>
      <c r="AX17" s="49">
        <v>10</v>
      </c>
      <c r="AY17" s="49" t="s">
        <v>375</v>
      </c>
      <c r="AZ17" s="187">
        <f t="shared" si="12"/>
        <v>46</v>
      </c>
      <c r="BA17" s="135">
        <f t="shared" si="13"/>
        <v>92</v>
      </c>
      <c r="BB17" s="135">
        <f t="shared" si="14"/>
        <v>9.1999999999999993</v>
      </c>
      <c r="BC17" s="135" t="s">
        <v>375</v>
      </c>
      <c r="BD17" s="135">
        <v>10</v>
      </c>
      <c r="BE17" s="135" t="s">
        <v>375</v>
      </c>
      <c r="BF17" s="135">
        <v>10</v>
      </c>
      <c r="BG17" s="135" t="s">
        <v>375</v>
      </c>
      <c r="BH17" s="135">
        <v>10</v>
      </c>
      <c r="BI17" s="135" t="s">
        <v>375</v>
      </c>
      <c r="BJ17" s="135">
        <v>9</v>
      </c>
      <c r="BK17" s="135" t="s">
        <v>380</v>
      </c>
      <c r="BL17" s="135">
        <f t="shared" si="1"/>
        <v>178.5</v>
      </c>
      <c r="BM17" s="135">
        <f t="shared" si="15"/>
        <v>89.25</v>
      </c>
      <c r="BN17" s="135">
        <v>9</v>
      </c>
      <c r="BO17" s="135" t="s">
        <v>380</v>
      </c>
      <c r="BP17" s="135">
        <v>43</v>
      </c>
      <c r="BQ17" s="56">
        <f t="shared" si="2"/>
        <v>88.5</v>
      </c>
      <c r="BR17" s="135">
        <f t="shared" si="16"/>
        <v>8.85</v>
      </c>
      <c r="BS17" s="48" t="s">
        <v>380</v>
      </c>
      <c r="BT17" s="48">
        <v>43.5</v>
      </c>
      <c r="BU17" s="135">
        <f t="shared" si="3"/>
        <v>87.5</v>
      </c>
      <c r="BV17" s="135">
        <f t="shared" si="17"/>
        <v>8.75</v>
      </c>
      <c r="BW17" s="135" t="s">
        <v>380</v>
      </c>
      <c r="BX17" s="110">
        <v>33.700000000000003</v>
      </c>
      <c r="BY17" s="135">
        <f t="shared" si="4"/>
        <v>76.7</v>
      </c>
      <c r="BZ17" s="135">
        <f t="shared" si="21"/>
        <v>7.67</v>
      </c>
      <c r="CA17" s="135" t="s">
        <v>381</v>
      </c>
      <c r="CB17" s="110">
        <v>46.5</v>
      </c>
      <c r="CC17" s="110">
        <f t="shared" si="18"/>
        <v>92.5</v>
      </c>
      <c r="CD17" s="135">
        <v>9.1999999999999993</v>
      </c>
      <c r="CE17" s="135" t="s">
        <v>375</v>
      </c>
      <c r="CF17" s="135">
        <v>10</v>
      </c>
      <c r="CG17" s="135" t="s">
        <v>375</v>
      </c>
      <c r="CH17" s="135">
        <v>10</v>
      </c>
      <c r="CI17" s="135" t="s">
        <v>375</v>
      </c>
      <c r="CJ17" s="135">
        <v>10</v>
      </c>
      <c r="CK17" s="135" t="s">
        <v>375</v>
      </c>
      <c r="CL17" s="135">
        <v>8</v>
      </c>
      <c r="CM17" s="135" t="s">
        <v>381</v>
      </c>
      <c r="CN17" s="135">
        <f t="shared" si="19"/>
        <v>345.2</v>
      </c>
      <c r="CO17" s="10">
        <f t="shared" si="20"/>
        <v>86.3</v>
      </c>
      <c r="CP17" s="135">
        <v>9</v>
      </c>
      <c r="CQ17" s="135" t="s">
        <v>380</v>
      </c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</row>
    <row r="18" spans="1:105" s="93" customFormat="1" ht="14.1" customHeight="1">
      <c r="A18" s="8">
        <v>14</v>
      </c>
      <c r="B18" s="8">
        <v>14</v>
      </c>
      <c r="C18" s="15" t="s">
        <v>177</v>
      </c>
      <c r="D18" s="49">
        <v>8</v>
      </c>
      <c r="E18" s="49">
        <v>8</v>
      </c>
      <c r="F18" s="49" t="s">
        <v>381</v>
      </c>
      <c r="G18" s="49">
        <v>8</v>
      </c>
      <c r="H18" s="135">
        <v>8</v>
      </c>
      <c r="I18" s="135" t="s">
        <v>381</v>
      </c>
      <c r="J18" s="49">
        <v>24</v>
      </c>
      <c r="K18" s="49">
        <v>8</v>
      </c>
      <c r="L18" s="49" t="s">
        <v>381</v>
      </c>
      <c r="M18" s="135">
        <f t="shared" si="5"/>
        <v>40</v>
      </c>
      <c r="N18" s="135">
        <f t="shared" si="6"/>
        <v>80</v>
      </c>
      <c r="O18" s="135">
        <v>8</v>
      </c>
      <c r="P18" s="135" t="s">
        <v>381</v>
      </c>
      <c r="Q18" s="49">
        <v>9.5</v>
      </c>
      <c r="R18" s="135">
        <v>10</v>
      </c>
      <c r="S18" s="49" t="s">
        <v>375</v>
      </c>
      <c r="T18" s="49">
        <v>9</v>
      </c>
      <c r="U18" s="49">
        <v>9</v>
      </c>
      <c r="V18" s="135" t="s">
        <v>380</v>
      </c>
      <c r="W18" s="49">
        <v>25</v>
      </c>
      <c r="X18" s="49">
        <v>9</v>
      </c>
      <c r="Y18" s="135" t="s">
        <v>380</v>
      </c>
      <c r="Z18" s="135">
        <f t="shared" si="7"/>
        <v>43.5</v>
      </c>
      <c r="AA18" s="135">
        <f t="shared" si="0"/>
        <v>87</v>
      </c>
      <c r="AB18" s="135">
        <f t="shared" si="8"/>
        <v>8.6999999999999993</v>
      </c>
      <c r="AC18" s="135" t="s">
        <v>380</v>
      </c>
      <c r="AD18" s="49">
        <v>8.5</v>
      </c>
      <c r="AE18" s="49">
        <v>9</v>
      </c>
      <c r="AF18" s="49" t="s">
        <v>380</v>
      </c>
      <c r="AG18" s="49">
        <v>10</v>
      </c>
      <c r="AH18" s="49">
        <v>10</v>
      </c>
      <c r="AI18" s="49" t="s">
        <v>375</v>
      </c>
      <c r="AJ18" s="49">
        <v>21.5</v>
      </c>
      <c r="AK18" s="49">
        <v>8</v>
      </c>
      <c r="AL18" s="49" t="s">
        <v>381</v>
      </c>
      <c r="AM18" s="135">
        <f t="shared" si="9"/>
        <v>40</v>
      </c>
      <c r="AN18" s="135">
        <f t="shared" si="10"/>
        <v>80</v>
      </c>
      <c r="AO18" s="135">
        <f t="shared" si="11"/>
        <v>8</v>
      </c>
      <c r="AP18" s="135" t="s">
        <v>381</v>
      </c>
      <c r="AQ18" s="49">
        <v>10</v>
      </c>
      <c r="AR18" s="49">
        <v>10</v>
      </c>
      <c r="AS18" s="49" t="s">
        <v>375</v>
      </c>
      <c r="AT18" s="49">
        <v>6</v>
      </c>
      <c r="AU18" s="49">
        <v>6</v>
      </c>
      <c r="AV18" s="49" t="s">
        <v>377</v>
      </c>
      <c r="AW18" s="49">
        <v>26.5</v>
      </c>
      <c r="AX18" s="49">
        <v>9</v>
      </c>
      <c r="AY18" s="49" t="s">
        <v>380</v>
      </c>
      <c r="AZ18" s="187">
        <f t="shared" si="12"/>
        <v>42.5</v>
      </c>
      <c r="BA18" s="135">
        <f t="shared" si="13"/>
        <v>85</v>
      </c>
      <c r="BB18" s="135">
        <f t="shared" si="14"/>
        <v>8.5</v>
      </c>
      <c r="BC18" s="135" t="s">
        <v>380</v>
      </c>
      <c r="BD18" s="135">
        <v>10</v>
      </c>
      <c r="BE18" s="135" t="s">
        <v>375</v>
      </c>
      <c r="BF18" s="135">
        <v>10</v>
      </c>
      <c r="BG18" s="135" t="s">
        <v>375</v>
      </c>
      <c r="BH18" s="135">
        <v>10</v>
      </c>
      <c r="BI18" s="135" t="s">
        <v>375</v>
      </c>
      <c r="BJ18" s="135">
        <v>10</v>
      </c>
      <c r="BK18" s="135" t="s">
        <v>375</v>
      </c>
      <c r="BL18" s="135">
        <f t="shared" si="1"/>
        <v>166</v>
      </c>
      <c r="BM18" s="135">
        <f t="shared" si="15"/>
        <v>83</v>
      </c>
      <c r="BN18" s="135">
        <v>9</v>
      </c>
      <c r="BO18" s="135" t="s">
        <v>380</v>
      </c>
      <c r="BP18" s="135">
        <v>42</v>
      </c>
      <c r="BQ18" s="56">
        <f t="shared" si="2"/>
        <v>82</v>
      </c>
      <c r="BR18" s="135">
        <f t="shared" si="16"/>
        <v>8.1999999999999993</v>
      </c>
      <c r="BS18" s="48" t="s">
        <v>380</v>
      </c>
      <c r="BT18" s="48">
        <v>45.5</v>
      </c>
      <c r="BU18" s="135">
        <f t="shared" si="3"/>
        <v>89</v>
      </c>
      <c r="BV18" s="135">
        <f t="shared" si="17"/>
        <v>8.9</v>
      </c>
      <c r="BW18" s="135" t="s">
        <v>380</v>
      </c>
      <c r="BX18" s="110">
        <v>37.299999999999997</v>
      </c>
      <c r="BY18" s="135">
        <f t="shared" si="4"/>
        <v>77.3</v>
      </c>
      <c r="BZ18" s="135">
        <f t="shared" si="21"/>
        <v>7.7299999999999995</v>
      </c>
      <c r="CA18" s="135" t="s">
        <v>381</v>
      </c>
      <c r="CB18" s="110">
        <v>48.5</v>
      </c>
      <c r="CC18" s="110">
        <f t="shared" si="18"/>
        <v>91</v>
      </c>
      <c r="CD18" s="135">
        <v>9.1</v>
      </c>
      <c r="CE18" s="135" t="s">
        <v>375</v>
      </c>
      <c r="CF18" s="135">
        <v>10</v>
      </c>
      <c r="CG18" s="135" t="s">
        <v>375</v>
      </c>
      <c r="CH18" s="135">
        <v>9</v>
      </c>
      <c r="CI18" s="135" t="s">
        <v>380</v>
      </c>
      <c r="CJ18" s="135">
        <v>9</v>
      </c>
      <c r="CK18" s="135" t="s">
        <v>380</v>
      </c>
      <c r="CL18" s="135">
        <v>10</v>
      </c>
      <c r="CM18" s="135" t="s">
        <v>375</v>
      </c>
      <c r="CN18" s="135">
        <f t="shared" si="19"/>
        <v>339.3</v>
      </c>
      <c r="CO18" s="10">
        <f t="shared" si="20"/>
        <v>84.825000000000003</v>
      </c>
      <c r="CP18" s="135">
        <v>9</v>
      </c>
      <c r="CQ18" s="135" t="s">
        <v>380</v>
      </c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</row>
    <row r="19" spans="1:105" s="93" customFormat="1" ht="14.1" customHeight="1">
      <c r="A19" s="75">
        <v>15</v>
      </c>
      <c r="B19" s="75">
        <v>15</v>
      </c>
      <c r="C19" s="15" t="s">
        <v>178</v>
      </c>
      <c r="D19" s="135">
        <v>8</v>
      </c>
      <c r="E19" s="135">
        <v>8</v>
      </c>
      <c r="F19" s="135" t="s">
        <v>381</v>
      </c>
      <c r="G19" s="135">
        <v>8</v>
      </c>
      <c r="H19" s="135">
        <v>8</v>
      </c>
      <c r="I19" s="135" t="s">
        <v>381</v>
      </c>
      <c r="J19" s="135">
        <v>28</v>
      </c>
      <c r="K19" s="135">
        <v>10</v>
      </c>
      <c r="L19" s="135" t="s">
        <v>375</v>
      </c>
      <c r="M19" s="135">
        <f t="shared" si="5"/>
        <v>44</v>
      </c>
      <c r="N19" s="135">
        <f t="shared" si="6"/>
        <v>88</v>
      </c>
      <c r="O19" s="135">
        <v>8.8000000000000007</v>
      </c>
      <c r="P19" s="49" t="s">
        <v>380</v>
      </c>
      <c r="Q19" s="135">
        <v>10</v>
      </c>
      <c r="R19" s="135">
        <v>10</v>
      </c>
      <c r="S19" s="135" t="s">
        <v>375</v>
      </c>
      <c r="T19" s="135">
        <v>9.5</v>
      </c>
      <c r="U19" s="135">
        <v>10</v>
      </c>
      <c r="V19" s="135" t="s">
        <v>375</v>
      </c>
      <c r="W19" s="135">
        <v>29</v>
      </c>
      <c r="X19" s="135">
        <v>10</v>
      </c>
      <c r="Y19" s="135" t="s">
        <v>375</v>
      </c>
      <c r="Z19" s="135">
        <f t="shared" si="7"/>
        <v>48.5</v>
      </c>
      <c r="AA19" s="135">
        <f t="shared" si="0"/>
        <v>97</v>
      </c>
      <c r="AB19" s="135">
        <f t="shared" si="8"/>
        <v>9.6999999999999993</v>
      </c>
      <c r="AC19" s="135" t="s">
        <v>375</v>
      </c>
      <c r="AD19" s="135">
        <v>9.5</v>
      </c>
      <c r="AE19" s="135">
        <v>10</v>
      </c>
      <c r="AF19" s="135" t="s">
        <v>375</v>
      </c>
      <c r="AG19" s="135">
        <v>9.5</v>
      </c>
      <c r="AH19" s="135">
        <v>10</v>
      </c>
      <c r="AI19" s="135" t="s">
        <v>375</v>
      </c>
      <c r="AJ19" s="135">
        <v>29.5</v>
      </c>
      <c r="AK19" s="135">
        <v>10</v>
      </c>
      <c r="AL19" s="135" t="s">
        <v>375</v>
      </c>
      <c r="AM19" s="135">
        <f t="shared" si="9"/>
        <v>48.5</v>
      </c>
      <c r="AN19" s="135">
        <f t="shared" si="10"/>
        <v>97</v>
      </c>
      <c r="AO19" s="135">
        <f t="shared" si="11"/>
        <v>9.6999999999999993</v>
      </c>
      <c r="AP19" s="135" t="s">
        <v>375</v>
      </c>
      <c r="AQ19" s="135">
        <v>10</v>
      </c>
      <c r="AR19" s="135">
        <v>10</v>
      </c>
      <c r="AS19" s="135" t="s">
        <v>375</v>
      </c>
      <c r="AT19" s="135">
        <v>9</v>
      </c>
      <c r="AU19" s="135">
        <v>9</v>
      </c>
      <c r="AV19" s="135" t="s">
        <v>380</v>
      </c>
      <c r="AW19" s="135">
        <v>28</v>
      </c>
      <c r="AX19" s="135">
        <v>10</v>
      </c>
      <c r="AY19" s="135" t="s">
        <v>375</v>
      </c>
      <c r="AZ19" s="187">
        <f t="shared" si="12"/>
        <v>47</v>
      </c>
      <c r="BA19" s="135">
        <f t="shared" si="13"/>
        <v>94</v>
      </c>
      <c r="BB19" s="135">
        <f t="shared" si="14"/>
        <v>9.4</v>
      </c>
      <c r="BC19" s="135" t="s">
        <v>375</v>
      </c>
      <c r="BD19" s="135">
        <v>10</v>
      </c>
      <c r="BE19" s="135" t="s">
        <v>375</v>
      </c>
      <c r="BF19" s="135">
        <v>10</v>
      </c>
      <c r="BG19" s="135" t="s">
        <v>375</v>
      </c>
      <c r="BH19" s="135">
        <v>10</v>
      </c>
      <c r="BI19" s="135" t="s">
        <v>375</v>
      </c>
      <c r="BJ19" s="135">
        <v>10</v>
      </c>
      <c r="BK19" s="135" t="s">
        <v>375</v>
      </c>
      <c r="BL19" s="135">
        <f t="shared" si="1"/>
        <v>188</v>
      </c>
      <c r="BM19" s="135">
        <f t="shared" si="15"/>
        <v>94</v>
      </c>
      <c r="BN19" s="135">
        <v>10</v>
      </c>
      <c r="BO19" s="135" t="s">
        <v>375</v>
      </c>
      <c r="BP19" s="135">
        <v>45</v>
      </c>
      <c r="BQ19" s="56">
        <f t="shared" si="2"/>
        <v>89</v>
      </c>
      <c r="BR19" s="135">
        <f t="shared" si="16"/>
        <v>8.9</v>
      </c>
      <c r="BS19" s="48" t="s">
        <v>380</v>
      </c>
      <c r="BT19" s="48">
        <v>47</v>
      </c>
      <c r="BU19" s="135">
        <f t="shared" si="3"/>
        <v>95.5</v>
      </c>
      <c r="BV19" s="135">
        <f t="shared" si="17"/>
        <v>9.5500000000000007</v>
      </c>
      <c r="BW19" s="135" t="s">
        <v>375</v>
      </c>
      <c r="BX19" s="110">
        <v>46.8</v>
      </c>
      <c r="BY19" s="135">
        <f t="shared" si="4"/>
        <v>95.3</v>
      </c>
      <c r="BZ19" s="135">
        <f t="shared" si="21"/>
        <v>9.5299999999999994</v>
      </c>
      <c r="CA19" s="135" t="s">
        <v>375</v>
      </c>
      <c r="CB19" s="110">
        <v>48</v>
      </c>
      <c r="CC19" s="110">
        <f t="shared" si="18"/>
        <v>95</v>
      </c>
      <c r="CD19" s="135">
        <v>9.5</v>
      </c>
      <c r="CE19" s="135" t="s">
        <v>375</v>
      </c>
      <c r="CF19" s="135">
        <v>10</v>
      </c>
      <c r="CG19" s="135" t="s">
        <v>375</v>
      </c>
      <c r="CH19" s="135">
        <v>10</v>
      </c>
      <c r="CI19" s="135" t="s">
        <v>375</v>
      </c>
      <c r="CJ19" s="135">
        <v>10</v>
      </c>
      <c r="CK19" s="135" t="s">
        <v>375</v>
      </c>
      <c r="CL19" s="135">
        <v>10</v>
      </c>
      <c r="CM19" s="135" t="s">
        <v>375</v>
      </c>
      <c r="CN19" s="135">
        <f t="shared" si="19"/>
        <v>374.8</v>
      </c>
      <c r="CO19" s="10">
        <f t="shared" si="20"/>
        <v>93.7</v>
      </c>
      <c r="CP19" s="135">
        <v>10</v>
      </c>
      <c r="CQ19" s="135" t="s">
        <v>375</v>
      </c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</row>
    <row r="20" spans="1:105" s="93" customFormat="1" ht="14.1" customHeight="1">
      <c r="A20" s="9">
        <v>16</v>
      </c>
      <c r="B20" s="9">
        <v>16</v>
      </c>
      <c r="C20" s="15" t="s">
        <v>179</v>
      </c>
      <c r="D20" s="135">
        <v>9</v>
      </c>
      <c r="E20" s="135">
        <v>9</v>
      </c>
      <c r="F20" s="135" t="s">
        <v>380</v>
      </c>
      <c r="G20" s="135">
        <v>8</v>
      </c>
      <c r="H20" s="49">
        <v>8</v>
      </c>
      <c r="I20" s="49" t="s">
        <v>381</v>
      </c>
      <c r="J20" s="135">
        <v>26.4</v>
      </c>
      <c r="K20" s="49">
        <v>9</v>
      </c>
      <c r="L20" s="135" t="s">
        <v>380</v>
      </c>
      <c r="M20" s="135">
        <f t="shared" si="5"/>
        <v>43.4</v>
      </c>
      <c r="N20" s="135">
        <f t="shared" si="6"/>
        <v>86.8</v>
      </c>
      <c r="O20" s="135">
        <v>8.6</v>
      </c>
      <c r="P20" s="49" t="s">
        <v>380</v>
      </c>
      <c r="Q20" s="135">
        <v>10</v>
      </c>
      <c r="R20" s="135">
        <v>10</v>
      </c>
      <c r="S20" s="135" t="s">
        <v>375</v>
      </c>
      <c r="T20" s="135">
        <v>9.5</v>
      </c>
      <c r="U20" s="135">
        <v>10</v>
      </c>
      <c r="V20" s="49" t="s">
        <v>375</v>
      </c>
      <c r="W20" s="135">
        <v>26.5</v>
      </c>
      <c r="X20" s="49">
        <v>9</v>
      </c>
      <c r="Y20" s="135" t="s">
        <v>380</v>
      </c>
      <c r="Z20" s="135">
        <f t="shared" si="7"/>
        <v>46</v>
      </c>
      <c r="AA20" s="135">
        <f t="shared" si="0"/>
        <v>92</v>
      </c>
      <c r="AB20" s="135">
        <f t="shared" si="8"/>
        <v>9.1999999999999993</v>
      </c>
      <c r="AC20" s="135" t="s">
        <v>375</v>
      </c>
      <c r="AD20" s="135">
        <v>9</v>
      </c>
      <c r="AE20" s="135">
        <v>9</v>
      </c>
      <c r="AF20" s="135" t="s">
        <v>380</v>
      </c>
      <c r="AG20" s="135">
        <v>10</v>
      </c>
      <c r="AH20" s="135">
        <v>10</v>
      </c>
      <c r="AI20" s="135" t="s">
        <v>375</v>
      </c>
      <c r="AJ20" s="135">
        <v>28.5</v>
      </c>
      <c r="AK20" s="135">
        <v>10</v>
      </c>
      <c r="AL20" s="135" t="s">
        <v>375</v>
      </c>
      <c r="AM20" s="135">
        <f t="shared" si="9"/>
        <v>47.5</v>
      </c>
      <c r="AN20" s="135">
        <f t="shared" si="10"/>
        <v>95</v>
      </c>
      <c r="AO20" s="135">
        <f t="shared" si="11"/>
        <v>9.5</v>
      </c>
      <c r="AP20" s="135" t="s">
        <v>375</v>
      </c>
      <c r="AQ20" s="135">
        <v>10</v>
      </c>
      <c r="AR20" s="135">
        <v>10</v>
      </c>
      <c r="AS20" s="135" t="s">
        <v>375</v>
      </c>
      <c r="AT20" s="135">
        <v>10</v>
      </c>
      <c r="AU20" s="135">
        <v>10</v>
      </c>
      <c r="AV20" s="135" t="s">
        <v>375</v>
      </c>
      <c r="AW20" s="135">
        <v>29</v>
      </c>
      <c r="AX20" s="135">
        <v>10</v>
      </c>
      <c r="AY20" s="135" t="s">
        <v>375</v>
      </c>
      <c r="AZ20" s="187">
        <f t="shared" si="12"/>
        <v>49</v>
      </c>
      <c r="BA20" s="135">
        <f t="shared" si="13"/>
        <v>98</v>
      </c>
      <c r="BB20" s="135">
        <f t="shared" si="14"/>
        <v>9.8000000000000007</v>
      </c>
      <c r="BC20" s="135" t="s">
        <v>375</v>
      </c>
      <c r="BD20" s="135">
        <v>10</v>
      </c>
      <c r="BE20" s="135" t="s">
        <v>375</v>
      </c>
      <c r="BF20" s="135">
        <v>10</v>
      </c>
      <c r="BG20" s="135" t="s">
        <v>375</v>
      </c>
      <c r="BH20" s="135">
        <v>10</v>
      </c>
      <c r="BI20" s="135" t="s">
        <v>375</v>
      </c>
      <c r="BJ20" s="135">
        <v>9</v>
      </c>
      <c r="BK20" s="135" t="s">
        <v>380</v>
      </c>
      <c r="BL20" s="135">
        <f t="shared" si="1"/>
        <v>185.9</v>
      </c>
      <c r="BM20" s="135">
        <f t="shared" si="15"/>
        <v>92.95</v>
      </c>
      <c r="BN20" s="135">
        <v>10</v>
      </c>
      <c r="BO20" s="135" t="s">
        <v>375</v>
      </c>
      <c r="BP20" s="135">
        <v>45</v>
      </c>
      <c r="BQ20" s="56">
        <f t="shared" si="2"/>
        <v>88.4</v>
      </c>
      <c r="BR20" s="135">
        <f t="shared" si="16"/>
        <v>8.84</v>
      </c>
      <c r="BS20" s="48" t="s">
        <v>380</v>
      </c>
      <c r="BT20" s="48">
        <v>49.5</v>
      </c>
      <c r="BU20" s="135">
        <f t="shared" si="3"/>
        <v>95.5</v>
      </c>
      <c r="BV20" s="135">
        <f t="shared" si="17"/>
        <v>9.5500000000000007</v>
      </c>
      <c r="BW20" s="135" t="s">
        <v>375</v>
      </c>
      <c r="BX20" s="110">
        <v>40</v>
      </c>
      <c r="BY20" s="135">
        <f t="shared" si="4"/>
        <v>87.5</v>
      </c>
      <c r="BZ20" s="135">
        <f t="shared" si="21"/>
        <v>8.75</v>
      </c>
      <c r="CA20" s="135" t="s">
        <v>380</v>
      </c>
      <c r="CB20" s="110">
        <v>46.5</v>
      </c>
      <c r="CC20" s="110">
        <f t="shared" si="18"/>
        <v>95.5</v>
      </c>
      <c r="CD20" s="135">
        <v>9.5</v>
      </c>
      <c r="CE20" s="135" t="s">
        <v>375</v>
      </c>
      <c r="CF20" s="135">
        <v>10</v>
      </c>
      <c r="CG20" s="135" t="s">
        <v>375</v>
      </c>
      <c r="CH20" s="135">
        <v>10</v>
      </c>
      <c r="CI20" s="135" t="s">
        <v>375</v>
      </c>
      <c r="CJ20" s="135">
        <v>10</v>
      </c>
      <c r="CK20" s="135" t="s">
        <v>375</v>
      </c>
      <c r="CL20" s="135">
        <v>8</v>
      </c>
      <c r="CM20" s="135" t="s">
        <v>381</v>
      </c>
      <c r="CN20" s="135">
        <f t="shared" si="19"/>
        <v>366.9</v>
      </c>
      <c r="CO20" s="10">
        <f t="shared" si="20"/>
        <v>91.724999999999994</v>
      </c>
      <c r="CP20" s="135">
        <v>10</v>
      </c>
      <c r="CQ20" s="135" t="s">
        <v>375</v>
      </c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</row>
    <row r="21" spans="1:105" s="93" customFormat="1" ht="14.1" customHeight="1">
      <c r="A21" s="9">
        <v>17</v>
      </c>
      <c r="B21" s="9">
        <v>17</v>
      </c>
      <c r="C21" s="15" t="s">
        <v>180</v>
      </c>
      <c r="D21" s="135">
        <v>10</v>
      </c>
      <c r="E21" s="135">
        <v>10</v>
      </c>
      <c r="F21" s="135" t="s">
        <v>375</v>
      </c>
      <c r="G21" s="135">
        <v>10</v>
      </c>
      <c r="H21" s="135">
        <v>10</v>
      </c>
      <c r="I21" s="135" t="s">
        <v>375</v>
      </c>
      <c r="J21" s="135">
        <v>29.4</v>
      </c>
      <c r="K21" s="135">
        <v>10</v>
      </c>
      <c r="L21" s="135" t="s">
        <v>375</v>
      </c>
      <c r="M21" s="135">
        <f t="shared" si="5"/>
        <v>49.4</v>
      </c>
      <c r="N21" s="135">
        <f t="shared" si="6"/>
        <v>98.8</v>
      </c>
      <c r="O21" s="135">
        <v>9.8000000000000007</v>
      </c>
      <c r="P21" s="135" t="s">
        <v>375</v>
      </c>
      <c r="Q21" s="135">
        <v>10</v>
      </c>
      <c r="R21" s="135">
        <v>10</v>
      </c>
      <c r="S21" s="135" t="s">
        <v>375</v>
      </c>
      <c r="T21" s="135">
        <v>9.5</v>
      </c>
      <c r="U21" s="135">
        <v>10</v>
      </c>
      <c r="V21" s="135" t="s">
        <v>375</v>
      </c>
      <c r="W21" s="135">
        <v>30</v>
      </c>
      <c r="X21" s="135">
        <v>10</v>
      </c>
      <c r="Y21" s="135" t="s">
        <v>375</v>
      </c>
      <c r="Z21" s="135">
        <f t="shared" si="7"/>
        <v>49.5</v>
      </c>
      <c r="AA21" s="135">
        <f t="shared" si="0"/>
        <v>99</v>
      </c>
      <c r="AB21" s="135">
        <f t="shared" si="8"/>
        <v>9.9</v>
      </c>
      <c r="AC21" s="135" t="s">
        <v>375</v>
      </c>
      <c r="AD21" s="135">
        <v>10</v>
      </c>
      <c r="AE21" s="135">
        <v>10</v>
      </c>
      <c r="AF21" s="135" t="s">
        <v>375</v>
      </c>
      <c r="AG21" s="135">
        <v>10</v>
      </c>
      <c r="AH21" s="135">
        <v>10</v>
      </c>
      <c r="AI21" s="135" t="s">
        <v>375</v>
      </c>
      <c r="AJ21" s="135">
        <v>29.7</v>
      </c>
      <c r="AK21" s="135">
        <v>10</v>
      </c>
      <c r="AL21" s="135" t="s">
        <v>375</v>
      </c>
      <c r="AM21" s="135">
        <f t="shared" si="9"/>
        <v>49.7</v>
      </c>
      <c r="AN21" s="135">
        <f t="shared" si="10"/>
        <v>99.4</v>
      </c>
      <c r="AO21" s="135">
        <f t="shared" si="11"/>
        <v>9.9400000000000013</v>
      </c>
      <c r="AP21" s="135" t="s">
        <v>375</v>
      </c>
      <c r="AQ21" s="135">
        <v>10</v>
      </c>
      <c r="AR21" s="135">
        <v>10</v>
      </c>
      <c r="AS21" s="135" t="s">
        <v>375</v>
      </c>
      <c r="AT21" s="135">
        <v>10</v>
      </c>
      <c r="AU21" s="135">
        <v>10</v>
      </c>
      <c r="AV21" s="49" t="s">
        <v>375</v>
      </c>
      <c r="AW21" s="135">
        <v>30</v>
      </c>
      <c r="AX21" s="135">
        <v>10</v>
      </c>
      <c r="AY21" s="135" t="s">
        <v>375</v>
      </c>
      <c r="AZ21" s="187">
        <f t="shared" si="12"/>
        <v>50</v>
      </c>
      <c r="BA21" s="135">
        <f t="shared" si="13"/>
        <v>100</v>
      </c>
      <c r="BB21" s="135">
        <f t="shared" si="14"/>
        <v>10</v>
      </c>
      <c r="BC21" s="135" t="s">
        <v>375</v>
      </c>
      <c r="BD21" s="135">
        <v>10</v>
      </c>
      <c r="BE21" s="135" t="s">
        <v>375</v>
      </c>
      <c r="BF21" s="135">
        <v>10</v>
      </c>
      <c r="BG21" s="49" t="s">
        <v>375</v>
      </c>
      <c r="BH21" s="135">
        <v>10</v>
      </c>
      <c r="BI21" s="135" t="s">
        <v>375</v>
      </c>
      <c r="BJ21" s="135">
        <v>10</v>
      </c>
      <c r="BK21" s="135" t="s">
        <v>375</v>
      </c>
      <c r="BL21" s="135">
        <f t="shared" si="1"/>
        <v>198.60000000000002</v>
      </c>
      <c r="BM21" s="135">
        <f t="shared" si="15"/>
        <v>99.300000000000011</v>
      </c>
      <c r="BN21" s="135">
        <v>10</v>
      </c>
      <c r="BO21" s="135" t="s">
        <v>375</v>
      </c>
      <c r="BP21" s="135">
        <v>50</v>
      </c>
      <c r="BQ21" s="56">
        <f t="shared" si="2"/>
        <v>99.4</v>
      </c>
      <c r="BR21" s="135">
        <f t="shared" si="16"/>
        <v>9.9400000000000013</v>
      </c>
      <c r="BS21" s="48" t="s">
        <v>375</v>
      </c>
      <c r="BT21" s="48">
        <v>49.5</v>
      </c>
      <c r="BU21" s="135">
        <f t="shared" si="3"/>
        <v>99</v>
      </c>
      <c r="BV21" s="135">
        <f t="shared" si="17"/>
        <v>9.9</v>
      </c>
      <c r="BW21" s="135" t="s">
        <v>375</v>
      </c>
      <c r="BX21" s="110">
        <v>48.4</v>
      </c>
      <c r="BY21" s="135">
        <f t="shared" si="4"/>
        <v>98.1</v>
      </c>
      <c r="BZ21" s="135">
        <f t="shared" si="21"/>
        <v>9.8099999999999987</v>
      </c>
      <c r="CA21" s="135" t="s">
        <v>375</v>
      </c>
      <c r="CB21" s="110">
        <v>50</v>
      </c>
      <c r="CC21" s="110">
        <f t="shared" si="18"/>
        <v>100</v>
      </c>
      <c r="CD21" s="135">
        <v>10</v>
      </c>
      <c r="CE21" s="135" t="s">
        <v>375</v>
      </c>
      <c r="CF21" s="135">
        <v>10</v>
      </c>
      <c r="CG21" s="135" t="s">
        <v>375</v>
      </c>
      <c r="CH21" s="135">
        <v>10</v>
      </c>
      <c r="CI21" s="135" t="s">
        <v>375</v>
      </c>
      <c r="CJ21" s="135">
        <v>10</v>
      </c>
      <c r="CK21" s="135" t="s">
        <v>375</v>
      </c>
      <c r="CL21" s="135">
        <v>10</v>
      </c>
      <c r="CM21" s="135" t="s">
        <v>375</v>
      </c>
      <c r="CN21" s="135">
        <f t="shared" si="19"/>
        <v>396.5</v>
      </c>
      <c r="CO21" s="10">
        <f t="shared" si="20"/>
        <v>99.125</v>
      </c>
      <c r="CP21" s="135">
        <v>10</v>
      </c>
      <c r="CQ21" s="135" t="s">
        <v>375</v>
      </c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</row>
    <row r="22" spans="1:105" s="93" customFormat="1" ht="14.1" customHeight="1">
      <c r="A22" s="21">
        <v>18</v>
      </c>
      <c r="B22" s="21">
        <v>18</v>
      </c>
      <c r="C22" s="167" t="s">
        <v>44</v>
      </c>
      <c r="D22" s="49">
        <v>7</v>
      </c>
      <c r="E22" s="49">
        <v>7</v>
      </c>
      <c r="F22" s="49" t="s">
        <v>379</v>
      </c>
      <c r="G22" s="49">
        <v>7.5</v>
      </c>
      <c r="H22" s="49">
        <v>8</v>
      </c>
      <c r="I22" s="49" t="s">
        <v>381</v>
      </c>
      <c r="J22" s="49">
        <v>26.4</v>
      </c>
      <c r="K22" s="49">
        <v>9</v>
      </c>
      <c r="L22" s="49" t="s">
        <v>380</v>
      </c>
      <c r="M22" s="135">
        <f t="shared" si="5"/>
        <v>40.9</v>
      </c>
      <c r="N22" s="135">
        <f t="shared" si="6"/>
        <v>81.8</v>
      </c>
      <c r="O22" s="49">
        <v>8.1</v>
      </c>
      <c r="P22" s="49" t="s">
        <v>380</v>
      </c>
      <c r="Q22" s="49">
        <v>9</v>
      </c>
      <c r="R22" s="135">
        <v>9</v>
      </c>
      <c r="S22" s="49" t="s">
        <v>380</v>
      </c>
      <c r="T22" s="49">
        <v>9</v>
      </c>
      <c r="U22" s="49">
        <v>9</v>
      </c>
      <c r="V22" s="49" t="s">
        <v>380</v>
      </c>
      <c r="W22" s="49">
        <v>25.2</v>
      </c>
      <c r="X22" s="49">
        <v>9</v>
      </c>
      <c r="Y22" s="49" t="s">
        <v>380</v>
      </c>
      <c r="Z22" s="135">
        <f t="shared" si="7"/>
        <v>43.2</v>
      </c>
      <c r="AA22" s="135">
        <f t="shared" si="0"/>
        <v>86.4</v>
      </c>
      <c r="AB22" s="135">
        <f t="shared" si="8"/>
        <v>8.64</v>
      </c>
      <c r="AC22" s="49" t="s">
        <v>380</v>
      </c>
      <c r="AD22" s="49">
        <v>8.5</v>
      </c>
      <c r="AE22" s="49">
        <v>9</v>
      </c>
      <c r="AF22" s="49" t="s">
        <v>380</v>
      </c>
      <c r="AG22" s="49">
        <v>8</v>
      </c>
      <c r="AH22" s="49">
        <v>8</v>
      </c>
      <c r="AI22" s="49" t="s">
        <v>381</v>
      </c>
      <c r="AJ22" s="49">
        <v>22.5</v>
      </c>
      <c r="AK22" s="49">
        <v>8</v>
      </c>
      <c r="AL22" s="49" t="s">
        <v>381</v>
      </c>
      <c r="AM22" s="135">
        <f t="shared" si="9"/>
        <v>39</v>
      </c>
      <c r="AN22" s="135">
        <f t="shared" si="10"/>
        <v>78</v>
      </c>
      <c r="AO22" s="135">
        <f t="shared" si="11"/>
        <v>7.8</v>
      </c>
      <c r="AP22" s="49" t="s">
        <v>381</v>
      </c>
      <c r="AQ22" s="49">
        <v>9</v>
      </c>
      <c r="AR22" s="49">
        <v>9</v>
      </c>
      <c r="AS22" s="49" t="s">
        <v>380</v>
      </c>
      <c r="AT22" s="49">
        <v>10</v>
      </c>
      <c r="AU22" s="49">
        <v>10</v>
      </c>
      <c r="AV22" s="49" t="s">
        <v>375</v>
      </c>
      <c r="AW22" s="49">
        <v>28</v>
      </c>
      <c r="AX22" s="49">
        <v>10</v>
      </c>
      <c r="AY22" s="49" t="s">
        <v>375</v>
      </c>
      <c r="AZ22" s="187">
        <f t="shared" si="12"/>
        <v>47</v>
      </c>
      <c r="BA22" s="135">
        <f t="shared" si="13"/>
        <v>94</v>
      </c>
      <c r="BB22" s="135">
        <f t="shared" si="14"/>
        <v>9.4</v>
      </c>
      <c r="BC22" s="49" t="s">
        <v>375</v>
      </c>
      <c r="BD22" s="49">
        <v>10</v>
      </c>
      <c r="BE22" s="49" t="s">
        <v>375</v>
      </c>
      <c r="BF22" s="49">
        <v>10</v>
      </c>
      <c r="BG22" s="135" t="s">
        <v>375</v>
      </c>
      <c r="BH22" s="135">
        <v>10</v>
      </c>
      <c r="BI22" s="135" t="s">
        <v>375</v>
      </c>
      <c r="BJ22" s="49">
        <v>10</v>
      </c>
      <c r="BK22" s="49" t="s">
        <v>375</v>
      </c>
      <c r="BL22" s="135">
        <f t="shared" si="1"/>
        <v>170.1</v>
      </c>
      <c r="BM22" s="135">
        <f t="shared" si="15"/>
        <v>85.05</v>
      </c>
      <c r="BN22" s="135">
        <v>9</v>
      </c>
      <c r="BO22" s="135" t="s">
        <v>380</v>
      </c>
      <c r="BP22" s="135">
        <v>38.299999999999997</v>
      </c>
      <c r="BQ22" s="56">
        <f t="shared" si="2"/>
        <v>79.199999999999989</v>
      </c>
      <c r="BR22" s="135">
        <f t="shared" si="16"/>
        <v>7.919999999999999</v>
      </c>
      <c r="BS22" s="48" t="s">
        <v>381</v>
      </c>
      <c r="BT22" s="48">
        <v>46</v>
      </c>
      <c r="BU22" s="135">
        <f t="shared" si="3"/>
        <v>89.2</v>
      </c>
      <c r="BV22" s="135">
        <f t="shared" si="17"/>
        <v>8.92</v>
      </c>
      <c r="BW22" s="135" t="s">
        <v>380</v>
      </c>
      <c r="BX22" s="110">
        <v>36.299999999999997</v>
      </c>
      <c r="BY22" s="135">
        <f t="shared" si="4"/>
        <v>75.3</v>
      </c>
      <c r="BZ22" s="135">
        <f t="shared" si="21"/>
        <v>7.5299999999999994</v>
      </c>
      <c r="CA22" s="135" t="s">
        <v>381</v>
      </c>
      <c r="CB22" s="110">
        <v>46</v>
      </c>
      <c r="CC22" s="110">
        <f t="shared" si="18"/>
        <v>93</v>
      </c>
      <c r="CD22" s="135">
        <v>9.3000000000000007</v>
      </c>
      <c r="CE22" s="135" t="s">
        <v>375</v>
      </c>
      <c r="CF22" s="135">
        <v>10</v>
      </c>
      <c r="CG22" s="135" t="s">
        <v>375</v>
      </c>
      <c r="CH22" s="135">
        <v>9</v>
      </c>
      <c r="CI22" s="135" t="s">
        <v>380</v>
      </c>
      <c r="CJ22" s="135">
        <v>9</v>
      </c>
      <c r="CK22" s="135" t="s">
        <v>380</v>
      </c>
      <c r="CL22" s="135">
        <v>9</v>
      </c>
      <c r="CM22" s="135" t="s">
        <v>380</v>
      </c>
      <c r="CN22" s="135">
        <f t="shared" si="19"/>
        <v>336.7</v>
      </c>
      <c r="CO22" s="10">
        <f t="shared" si="20"/>
        <v>84.174999999999997</v>
      </c>
      <c r="CP22" s="135">
        <v>9</v>
      </c>
      <c r="CQ22" s="135" t="s">
        <v>380</v>
      </c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</row>
    <row r="23" spans="1:105" s="93" customFormat="1" ht="14.1" customHeight="1">
      <c r="A23" s="9">
        <v>19</v>
      </c>
      <c r="B23" s="9">
        <v>19</v>
      </c>
      <c r="C23" s="15" t="s">
        <v>416</v>
      </c>
      <c r="D23" s="135">
        <v>10</v>
      </c>
      <c r="E23" s="135">
        <v>10</v>
      </c>
      <c r="F23" s="135" t="s">
        <v>375</v>
      </c>
      <c r="G23" s="135">
        <v>10</v>
      </c>
      <c r="H23" s="135">
        <v>10</v>
      </c>
      <c r="I23" s="135" t="s">
        <v>375</v>
      </c>
      <c r="J23" s="135">
        <v>30</v>
      </c>
      <c r="K23" s="135">
        <v>10</v>
      </c>
      <c r="L23" s="135" t="s">
        <v>375</v>
      </c>
      <c r="M23" s="135">
        <f t="shared" si="5"/>
        <v>50</v>
      </c>
      <c r="N23" s="135">
        <f t="shared" si="6"/>
        <v>100</v>
      </c>
      <c r="O23" s="135">
        <v>10</v>
      </c>
      <c r="P23" s="135" t="s">
        <v>375</v>
      </c>
      <c r="Q23" s="135">
        <v>10</v>
      </c>
      <c r="R23" s="135">
        <v>10</v>
      </c>
      <c r="S23" s="135" t="s">
        <v>375</v>
      </c>
      <c r="T23" s="135">
        <v>10</v>
      </c>
      <c r="U23" s="135">
        <v>10</v>
      </c>
      <c r="V23" s="135" t="s">
        <v>375</v>
      </c>
      <c r="W23" s="135">
        <v>29</v>
      </c>
      <c r="X23" s="135">
        <v>10</v>
      </c>
      <c r="Y23" s="135" t="s">
        <v>375</v>
      </c>
      <c r="Z23" s="135">
        <f t="shared" si="7"/>
        <v>49</v>
      </c>
      <c r="AA23" s="135">
        <f t="shared" si="0"/>
        <v>98</v>
      </c>
      <c r="AB23" s="135">
        <f t="shared" si="8"/>
        <v>9.8000000000000007</v>
      </c>
      <c r="AC23" s="135" t="s">
        <v>375</v>
      </c>
      <c r="AD23" s="135">
        <v>10</v>
      </c>
      <c r="AE23" s="135">
        <v>10</v>
      </c>
      <c r="AF23" s="135" t="s">
        <v>375</v>
      </c>
      <c r="AG23" s="135">
        <v>10</v>
      </c>
      <c r="AH23" s="135">
        <v>10</v>
      </c>
      <c r="AI23" s="135" t="s">
        <v>375</v>
      </c>
      <c r="AJ23" s="135">
        <v>30</v>
      </c>
      <c r="AK23" s="135">
        <v>10</v>
      </c>
      <c r="AL23" s="135" t="s">
        <v>375</v>
      </c>
      <c r="AM23" s="135">
        <f t="shared" si="9"/>
        <v>50</v>
      </c>
      <c r="AN23" s="135">
        <f t="shared" si="10"/>
        <v>100</v>
      </c>
      <c r="AO23" s="135">
        <f t="shared" si="11"/>
        <v>10</v>
      </c>
      <c r="AP23" s="135" t="s">
        <v>375</v>
      </c>
      <c r="AQ23" s="135">
        <v>10</v>
      </c>
      <c r="AR23" s="135">
        <v>10</v>
      </c>
      <c r="AS23" s="135" t="s">
        <v>375</v>
      </c>
      <c r="AT23" s="135">
        <v>10</v>
      </c>
      <c r="AU23" s="135">
        <v>10</v>
      </c>
      <c r="AV23" s="135" t="s">
        <v>375</v>
      </c>
      <c r="AW23" s="135">
        <v>30</v>
      </c>
      <c r="AX23" s="135">
        <v>10</v>
      </c>
      <c r="AY23" s="135" t="s">
        <v>375</v>
      </c>
      <c r="AZ23" s="187">
        <f t="shared" si="12"/>
        <v>50</v>
      </c>
      <c r="BA23" s="135">
        <f t="shared" si="13"/>
        <v>100</v>
      </c>
      <c r="BB23" s="135">
        <f t="shared" si="14"/>
        <v>10</v>
      </c>
      <c r="BC23" s="135" t="s">
        <v>375</v>
      </c>
      <c r="BD23" s="135">
        <v>10</v>
      </c>
      <c r="BE23" s="135" t="s">
        <v>375</v>
      </c>
      <c r="BF23" s="135">
        <v>10</v>
      </c>
      <c r="BG23" s="135" t="s">
        <v>375</v>
      </c>
      <c r="BH23" s="135">
        <v>10</v>
      </c>
      <c r="BI23" s="135" t="s">
        <v>375</v>
      </c>
      <c r="BJ23" s="135">
        <v>10</v>
      </c>
      <c r="BK23" s="135" t="s">
        <v>375</v>
      </c>
      <c r="BL23" s="135">
        <f t="shared" si="1"/>
        <v>199</v>
      </c>
      <c r="BM23" s="135">
        <f t="shared" si="15"/>
        <v>99.5</v>
      </c>
      <c r="BN23" s="135">
        <v>10</v>
      </c>
      <c r="BO23" s="135" t="s">
        <v>375</v>
      </c>
      <c r="BP23" s="135">
        <v>50</v>
      </c>
      <c r="BQ23" s="56">
        <f t="shared" si="2"/>
        <v>100</v>
      </c>
      <c r="BR23" s="135">
        <f t="shared" si="16"/>
        <v>10</v>
      </c>
      <c r="BS23" s="48" t="s">
        <v>375</v>
      </c>
      <c r="BT23" s="48">
        <v>50</v>
      </c>
      <c r="BU23" s="135">
        <f t="shared" si="3"/>
        <v>99</v>
      </c>
      <c r="BV23" s="135">
        <f t="shared" si="17"/>
        <v>9.9</v>
      </c>
      <c r="BW23" s="135" t="s">
        <v>375</v>
      </c>
      <c r="BX23" s="110">
        <v>47.3</v>
      </c>
      <c r="BY23" s="135">
        <f t="shared" si="4"/>
        <v>97.3</v>
      </c>
      <c r="BZ23" s="135">
        <f t="shared" si="21"/>
        <v>9.73</v>
      </c>
      <c r="CA23" s="135" t="s">
        <v>375</v>
      </c>
      <c r="CB23" s="110">
        <v>49</v>
      </c>
      <c r="CC23" s="110">
        <f t="shared" si="18"/>
        <v>99</v>
      </c>
      <c r="CD23" s="135">
        <v>9.9</v>
      </c>
      <c r="CE23" s="135" t="s">
        <v>375</v>
      </c>
      <c r="CF23" s="135">
        <v>10</v>
      </c>
      <c r="CG23" s="135" t="s">
        <v>375</v>
      </c>
      <c r="CH23" s="135">
        <v>10</v>
      </c>
      <c r="CI23" s="135" t="s">
        <v>375</v>
      </c>
      <c r="CJ23" s="135">
        <v>10</v>
      </c>
      <c r="CK23" s="135" t="s">
        <v>375</v>
      </c>
      <c r="CL23" s="135">
        <v>10</v>
      </c>
      <c r="CM23" s="135" t="s">
        <v>375</v>
      </c>
      <c r="CN23" s="135">
        <f t="shared" si="19"/>
        <v>395.3</v>
      </c>
      <c r="CO23" s="10">
        <f t="shared" si="20"/>
        <v>98.825000000000003</v>
      </c>
      <c r="CP23" s="135">
        <v>10</v>
      </c>
      <c r="CQ23" s="135" t="s">
        <v>375</v>
      </c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</row>
    <row r="24" spans="1:105" ht="14.1" customHeight="1">
      <c r="A24" s="9">
        <v>20</v>
      </c>
      <c r="B24" s="9">
        <v>20</v>
      </c>
      <c r="C24" s="167" t="s">
        <v>181</v>
      </c>
      <c r="D24" s="135">
        <v>8</v>
      </c>
      <c r="E24" s="135">
        <v>8</v>
      </c>
      <c r="F24" s="135" t="s">
        <v>381</v>
      </c>
      <c r="G24" s="135">
        <v>8.5</v>
      </c>
      <c r="H24" s="135">
        <v>9</v>
      </c>
      <c r="I24" s="135" t="s">
        <v>380</v>
      </c>
      <c r="J24" s="135">
        <v>25.2</v>
      </c>
      <c r="K24" s="135">
        <v>9</v>
      </c>
      <c r="L24" s="135" t="s">
        <v>380</v>
      </c>
      <c r="M24" s="135">
        <f t="shared" si="5"/>
        <v>41.7</v>
      </c>
      <c r="N24" s="135">
        <f t="shared" si="6"/>
        <v>83.4</v>
      </c>
      <c r="O24" s="135">
        <v>8.3000000000000007</v>
      </c>
      <c r="P24" s="135" t="s">
        <v>380</v>
      </c>
      <c r="Q24" s="135">
        <v>8</v>
      </c>
      <c r="R24" s="135">
        <v>8</v>
      </c>
      <c r="S24" s="135" t="s">
        <v>381</v>
      </c>
      <c r="T24" s="135">
        <v>6.5</v>
      </c>
      <c r="U24" s="135">
        <v>7</v>
      </c>
      <c r="V24" s="135" t="s">
        <v>379</v>
      </c>
      <c r="W24" s="135">
        <v>22.5</v>
      </c>
      <c r="X24" s="135">
        <v>8</v>
      </c>
      <c r="Y24" s="135" t="s">
        <v>381</v>
      </c>
      <c r="Z24" s="135">
        <f t="shared" si="7"/>
        <v>37</v>
      </c>
      <c r="AA24" s="135">
        <f t="shared" si="0"/>
        <v>74</v>
      </c>
      <c r="AB24" s="135">
        <f t="shared" si="8"/>
        <v>7.4</v>
      </c>
      <c r="AC24" s="135" t="s">
        <v>381</v>
      </c>
      <c r="AD24" s="135">
        <v>9.5</v>
      </c>
      <c r="AE24" s="135">
        <v>10</v>
      </c>
      <c r="AF24" s="135" t="s">
        <v>375</v>
      </c>
      <c r="AG24" s="135">
        <v>10</v>
      </c>
      <c r="AH24" s="135">
        <v>10</v>
      </c>
      <c r="AI24" s="135" t="s">
        <v>375</v>
      </c>
      <c r="AJ24" s="135">
        <v>30</v>
      </c>
      <c r="AK24" s="135">
        <v>10</v>
      </c>
      <c r="AL24" s="135" t="s">
        <v>375</v>
      </c>
      <c r="AM24" s="135">
        <f t="shared" si="9"/>
        <v>49.5</v>
      </c>
      <c r="AN24" s="135">
        <f t="shared" si="10"/>
        <v>99</v>
      </c>
      <c r="AO24" s="135">
        <f t="shared" si="11"/>
        <v>9.9</v>
      </c>
      <c r="AP24" s="135" t="s">
        <v>375</v>
      </c>
      <c r="AQ24" s="135">
        <v>9</v>
      </c>
      <c r="AR24" s="135">
        <v>9</v>
      </c>
      <c r="AS24" s="135" t="s">
        <v>380</v>
      </c>
      <c r="AT24" s="135">
        <v>7</v>
      </c>
      <c r="AU24" s="135">
        <v>7</v>
      </c>
      <c r="AV24" s="135" t="s">
        <v>379</v>
      </c>
      <c r="AW24" s="135">
        <v>26</v>
      </c>
      <c r="AX24" s="135">
        <v>9</v>
      </c>
      <c r="AY24" s="135" t="s">
        <v>380</v>
      </c>
      <c r="AZ24" s="187">
        <f t="shared" si="12"/>
        <v>42</v>
      </c>
      <c r="BA24" s="135">
        <f t="shared" si="13"/>
        <v>84</v>
      </c>
      <c r="BB24" s="135">
        <f t="shared" si="14"/>
        <v>8.4</v>
      </c>
      <c r="BC24" s="135" t="s">
        <v>380</v>
      </c>
      <c r="BD24" s="135">
        <v>10</v>
      </c>
      <c r="BE24" s="135" t="s">
        <v>375</v>
      </c>
      <c r="BF24" s="135">
        <v>10</v>
      </c>
      <c r="BG24" s="10" t="s">
        <v>375</v>
      </c>
      <c r="BH24" s="135">
        <v>10</v>
      </c>
      <c r="BI24" s="135" t="s">
        <v>375</v>
      </c>
      <c r="BJ24" s="135">
        <v>10</v>
      </c>
      <c r="BK24" s="135" t="s">
        <v>375</v>
      </c>
      <c r="BL24" s="135">
        <f t="shared" si="1"/>
        <v>170.2</v>
      </c>
      <c r="BM24" s="135">
        <f t="shared" si="15"/>
        <v>85.1</v>
      </c>
      <c r="BN24" s="135">
        <v>9</v>
      </c>
      <c r="BO24" s="135" t="s">
        <v>380</v>
      </c>
      <c r="BP24" s="135">
        <v>38</v>
      </c>
      <c r="BQ24" s="56">
        <f t="shared" si="2"/>
        <v>79.7</v>
      </c>
      <c r="BR24" s="135">
        <f t="shared" si="16"/>
        <v>7.9700000000000006</v>
      </c>
      <c r="BS24" s="48" t="s">
        <v>381</v>
      </c>
      <c r="BT24" s="48">
        <v>40.5</v>
      </c>
      <c r="BU24" s="135">
        <f t="shared" si="3"/>
        <v>77.5</v>
      </c>
      <c r="BV24" s="135">
        <f t="shared" si="17"/>
        <v>7.75</v>
      </c>
      <c r="BW24" s="135" t="s">
        <v>381</v>
      </c>
      <c r="BX24" s="110">
        <v>36.1</v>
      </c>
      <c r="BY24" s="135">
        <f t="shared" si="4"/>
        <v>85.6</v>
      </c>
      <c r="BZ24" s="135">
        <f t="shared" si="21"/>
        <v>8.5599999999999987</v>
      </c>
      <c r="CA24" s="135" t="s">
        <v>380</v>
      </c>
      <c r="CB24" s="110">
        <v>45</v>
      </c>
      <c r="CC24" s="110">
        <f t="shared" si="18"/>
        <v>87</v>
      </c>
      <c r="CD24" s="135">
        <v>8.6999999999999993</v>
      </c>
      <c r="CE24" s="135" t="s">
        <v>380</v>
      </c>
      <c r="CF24" s="135">
        <v>10</v>
      </c>
      <c r="CG24" s="135" t="s">
        <v>375</v>
      </c>
      <c r="CH24" s="135">
        <v>10</v>
      </c>
      <c r="CI24" s="135" t="s">
        <v>375</v>
      </c>
      <c r="CJ24" s="135">
        <v>10</v>
      </c>
      <c r="CK24" s="135" t="s">
        <v>375</v>
      </c>
      <c r="CL24" s="135">
        <v>10</v>
      </c>
      <c r="CM24" s="135" t="s">
        <v>375</v>
      </c>
      <c r="CN24" s="135">
        <f t="shared" si="19"/>
        <v>329.79999999999995</v>
      </c>
      <c r="CO24" s="10">
        <f t="shared" si="20"/>
        <v>82.449999999999989</v>
      </c>
      <c r="CP24" s="135">
        <v>9</v>
      </c>
      <c r="CQ24" s="135" t="s">
        <v>380</v>
      </c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</row>
    <row r="25" spans="1:105" ht="14.1" customHeight="1">
      <c r="A25" s="15">
        <v>21</v>
      </c>
      <c r="B25" s="15">
        <v>21</v>
      </c>
      <c r="C25" s="167" t="s">
        <v>417</v>
      </c>
      <c r="D25" s="45">
        <v>9</v>
      </c>
      <c r="E25" s="45">
        <v>9</v>
      </c>
      <c r="F25" s="45" t="s">
        <v>380</v>
      </c>
      <c r="G25" s="45">
        <v>9</v>
      </c>
      <c r="H25" s="45">
        <v>9</v>
      </c>
      <c r="I25" s="45" t="s">
        <v>380</v>
      </c>
      <c r="J25" s="45">
        <v>28</v>
      </c>
      <c r="K25" s="45">
        <v>10</v>
      </c>
      <c r="L25" s="45" t="s">
        <v>375</v>
      </c>
      <c r="M25" s="135">
        <f t="shared" si="5"/>
        <v>46</v>
      </c>
      <c r="N25" s="135">
        <f t="shared" si="6"/>
        <v>92</v>
      </c>
      <c r="O25" s="45">
        <v>9.1999999999999993</v>
      </c>
      <c r="P25" s="45" t="s">
        <v>375</v>
      </c>
      <c r="Q25" s="45">
        <v>9</v>
      </c>
      <c r="R25" s="135">
        <v>9</v>
      </c>
      <c r="S25" s="45" t="s">
        <v>380</v>
      </c>
      <c r="T25" s="45">
        <v>9.5</v>
      </c>
      <c r="U25" s="45">
        <v>10</v>
      </c>
      <c r="V25" s="45" t="s">
        <v>375</v>
      </c>
      <c r="W25" s="45">
        <v>20.7</v>
      </c>
      <c r="X25" s="45">
        <v>7</v>
      </c>
      <c r="Y25" s="45" t="s">
        <v>379</v>
      </c>
      <c r="Z25" s="135">
        <f t="shared" si="7"/>
        <v>39.200000000000003</v>
      </c>
      <c r="AA25" s="135">
        <f t="shared" si="0"/>
        <v>78.400000000000006</v>
      </c>
      <c r="AB25" s="135">
        <f t="shared" si="8"/>
        <v>7.8400000000000007</v>
      </c>
      <c r="AC25" s="45" t="s">
        <v>381</v>
      </c>
      <c r="AD25" s="45">
        <v>9</v>
      </c>
      <c r="AE25" s="45">
        <v>9</v>
      </c>
      <c r="AF25" s="45" t="s">
        <v>380</v>
      </c>
      <c r="AG25" s="45">
        <v>9.5</v>
      </c>
      <c r="AH25" s="45">
        <v>10</v>
      </c>
      <c r="AI25" s="45" t="s">
        <v>375</v>
      </c>
      <c r="AJ25" s="45">
        <v>22.5</v>
      </c>
      <c r="AK25" s="45">
        <v>8</v>
      </c>
      <c r="AL25" s="45" t="s">
        <v>381</v>
      </c>
      <c r="AM25" s="135">
        <f t="shared" si="9"/>
        <v>41</v>
      </c>
      <c r="AN25" s="135">
        <f t="shared" si="10"/>
        <v>82</v>
      </c>
      <c r="AO25" s="135">
        <f t="shared" si="11"/>
        <v>8.1999999999999993</v>
      </c>
      <c r="AP25" s="45" t="s">
        <v>380</v>
      </c>
      <c r="AQ25" s="45">
        <v>9</v>
      </c>
      <c r="AR25" s="45">
        <v>9</v>
      </c>
      <c r="AS25" s="45" t="s">
        <v>380</v>
      </c>
      <c r="AT25" s="45">
        <v>8</v>
      </c>
      <c r="AU25" s="45">
        <v>8</v>
      </c>
      <c r="AV25" s="45" t="s">
        <v>381</v>
      </c>
      <c r="AW25" s="45">
        <v>25</v>
      </c>
      <c r="AX25" s="45">
        <v>9</v>
      </c>
      <c r="AY25" s="45" t="s">
        <v>380</v>
      </c>
      <c r="AZ25" s="187">
        <f t="shared" si="12"/>
        <v>42</v>
      </c>
      <c r="BA25" s="135">
        <f t="shared" si="13"/>
        <v>84</v>
      </c>
      <c r="BB25" s="135">
        <f t="shared" si="14"/>
        <v>8.4</v>
      </c>
      <c r="BC25" s="45" t="s">
        <v>380</v>
      </c>
      <c r="BD25" s="45">
        <v>10</v>
      </c>
      <c r="BE25" s="45" t="s">
        <v>375</v>
      </c>
      <c r="BF25" s="45">
        <v>10</v>
      </c>
      <c r="BG25" s="45" t="s">
        <v>375</v>
      </c>
      <c r="BH25" s="45">
        <v>10</v>
      </c>
      <c r="BI25" s="45" t="s">
        <v>375</v>
      </c>
      <c r="BJ25" s="45">
        <v>9</v>
      </c>
      <c r="BK25" s="45" t="s">
        <v>380</v>
      </c>
      <c r="BL25" s="135">
        <f t="shared" si="1"/>
        <v>168.2</v>
      </c>
      <c r="BM25" s="135">
        <f t="shared" si="15"/>
        <v>84.1</v>
      </c>
      <c r="BN25" s="45">
        <v>9</v>
      </c>
      <c r="BO25" s="45" t="s">
        <v>380</v>
      </c>
      <c r="BP25" s="45">
        <v>41</v>
      </c>
      <c r="BQ25" s="56">
        <f t="shared" si="2"/>
        <v>87</v>
      </c>
      <c r="BR25" s="135">
        <f t="shared" si="16"/>
        <v>8.6999999999999993</v>
      </c>
      <c r="BS25" s="176" t="s">
        <v>380</v>
      </c>
      <c r="BT25" s="176">
        <v>43.5</v>
      </c>
      <c r="BU25" s="135">
        <f t="shared" si="3"/>
        <v>82.7</v>
      </c>
      <c r="BV25" s="135">
        <f t="shared" si="17"/>
        <v>8.27</v>
      </c>
      <c r="BW25" s="45" t="s">
        <v>380</v>
      </c>
      <c r="BX25" s="110">
        <v>29.3</v>
      </c>
      <c r="BY25" s="135">
        <f t="shared" si="4"/>
        <v>70.3</v>
      </c>
      <c r="BZ25" s="135">
        <f t="shared" si="21"/>
        <v>7.0299999999999994</v>
      </c>
      <c r="CA25" s="45" t="s">
        <v>381</v>
      </c>
      <c r="CB25" s="110">
        <v>46.5</v>
      </c>
      <c r="CC25" s="110">
        <f t="shared" si="18"/>
        <v>88.5</v>
      </c>
      <c r="CD25" s="45">
        <v>8.8000000000000007</v>
      </c>
      <c r="CE25" s="45" t="s">
        <v>380</v>
      </c>
      <c r="CF25" s="45">
        <v>10</v>
      </c>
      <c r="CG25" s="45" t="s">
        <v>375</v>
      </c>
      <c r="CH25" s="45">
        <v>10</v>
      </c>
      <c r="CI25" s="45" t="s">
        <v>375</v>
      </c>
      <c r="CJ25" s="45">
        <v>9</v>
      </c>
      <c r="CK25" s="45" t="s">
        <v>380</v>
      </c>
      <c r="CL25" s="45">
        <v>8</v>
      </c>
      <c r="CM25" s="45" t="s">
        <v>381</v>
      </c>
      <c r="CN25" s="135">
        <f t="shared" si="19"/>
        <v>328.5</v>
      </c>
      <c r="CO25" s="10">
        <f t="shared" si="20"/>
        <v>82.125</v>
      </c>
      <c r="CP25" s="45">
        <v>9</v>
      </c>
      <c r="CQ25" s="45" t="s">
        <v>380</v>
      </c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</row>
    <row r="26" spans="1:105" ht="14.1" customHeight="1">
      <c r="A26" s="15">
        <v>22</v>
      </c>
      <c r="B26" s="15">
        <v>22</v>
      </c>
      <c r="C26" s="167" t="s">
        <v>257</v>
      </c>
      <c r="D26" s="45">
        <v>9</v>
      </c>
      <c r="E26" s="45">
        <v>9</v>
      </c>
      <c r="F26" s="45" t="s">
        <v>380</v>
      </c>
      <c r="G26" s="45">
        <v>10</v>
      </c>
      <c r="H26" s="45">
        <v>10</v>
      </c>
      <c r="I26" s="45" t="s">
        <v>375</v>
      </c>
      <c r="J26" s="45">
        <v>26</v>
      </c>
      <c r="K26" s="45">
        <v>9</v>
      </c>
      <c r="L26" s="45" t="s">
        <v>380</v>
      </c>
      <c r="M26" s="135">
        <f t="shared" si="5"/>
        <v>45</v>
      </c>
      <c r="N26" s="135">
        <f t="shared" si="6"/>
        <v>90</v>
      </c>
      <c r="O26" s="45">
        <v>9</v>
      </c>
      <c r="P26" s="45" t="s">
        <v>380</v>
      </c>
      <c r="Q26" s="45">
        <v>9.5</v>
      </c>
      <c r="R26" s="135">
        <v>10</v>
      </c>
      <c r="S26" s="45" t="s">
        <v>375</v>
      </c>
      <c r="T26" s="45">
        <v>9</v>
      </c>
      <c r="U26" s="45">
        <v>9</v>
      </c>
      <c r="V26" s="45" t="s">
        <v>380</v>
      </c>
      <c r="W26" s="45">
        <v>20.7</v>
      </c>
      <c r="X26" s="45">
        <v>7</v>
      </c>
      <c r="Y26" s="45" t="s">
        <v>379</v>
      </c>
      <c r="Z26" s="135">
        <f t="shared" si="7"/>
        <v>39.200000000000003</v>
      </c>
      <c r="AA26" s="135">
        <f t="shared" si="0"/>
        <v>78.400000000000006</v>
      </c>
      <c r="AB26" s="135">
        <f t="shared" si="8"/>
        <v>7.8400000000000007</v>
      </c>
      <c r="AC26" s="45" t="s">
        <v>381</v>
      </c>
      <c r="AD26" s="45">
        <v>8.5</v>
      </c>
      <c r="AE26" s="45">
        <v>9</v>
      </c>
      <c r="AF26" s="45" t="s">
        <v>380</v>
      </c>
      <c r="AG26" s="45">
        <v>10</v>
      </c>
      <c r="AH26" s="45">
        <v>10</v>
      </c>
      <c r="AI26" s="45" t="s">
        <v>375</v>
      </c>
      <c r="AJ26" s="45">
        <v>18.5</v>
      </c>
      <c r="AK26" s="45">
        <v>7</v>
      </c>
      <c r="AL26" s="45" t="s">
        <v>379</v>
      </c>
      <c r="AM26" s="135">
        <f t="shared" si="9"/>
        <v>37</v>
      </c>
      <c r="AN26" s="135">
        <f t="shared" si="10"/>
        <v>74</v>
      </c>
      <c r="AO26" s="135">
        <f t="shared" si="11"/>
        <v>7.4</v>
      </c>
      <c r="AP26" s="45" t="s">
        <v>381</v>
      </c>
      <c r="AQ26" s="45">
        <v>10</v>
      </c>
      <c r="AR26" s="45">
        <v>10</v>
      </c>
      <c r="AS26" s="45" t="s">
        <v>375</v>
      </c>
      <c r="AT26" s="45">
        <v>10</v>
      </c>
      <c r="AU26" s="45">
        <v>10</v>
      </c>
      <c r="AV26" s="45" t="s">
        <v>375</v>
      </c>
      <c r="AW26" s="45">
        <v>26.5</v>
      </c>
      <c r="AX26" s="45">
        <v>9</v>
      </c>
      <c r="AY26" s="45" t="s">
        <v>380</v>
      </c>
      <c r="AZ26" s="187">
        <f t="shared" si="12"/>
        <v>46.5</v>
      </c>
      <c r="BA26" s="135">
        <f t="shared" si="13"/>
        <v>93</v>
      </c>
      <c r="BB26" s="135">
        <f t="shared" si="14"/>
        <v>9.3000000000000007</v>
      </c>
      <c r="BC26" s="45" t="s">
        <v>375</v>
      </c>
      <c r="BD26" s="45">
        <v>10</v>
      </c>
      <c r="BE26" s="45" t="s">
        <v>375</v>
      </c>
      <c r="BF26" s="45">
        <v>10</v>
      </c>
      <c r="BG26" s="45" t="s">
        <v>375</v>
      </c>
      <c r="BH26" s="45">
        <v>10</v>
      </c>
      <c r="BI26" s="45" t="s">
        <v>375</v>
      </c>
      <c r="BJ26" s="45">
        <v>9</v>
      </c>
      <c r="BK26" s="45" t="s">
        <v>380</v>
      </c>
      <c r="BL26" s="135">
        <f t="shared" si="1"/>
        <v>167.7</v>
      </c>
      <c r="BM26" s="135">
        <f t="shared" si="15"/>
        <v>83.85</v>
      </c>
      <c r="BN26" s="45">
        <v>9</v>
      </c>
      <c r="BO26" s="45" t="s">
        <v>380</v>
      </c>
      <c r="BP26" s="45">
        <v>45</v>
      </c>
      <c r="BQ26" s="56">
        <f t="shared" si="2"/>
        <v>90</v>
      </c>
      <c r="BR26" s="135">
        <f t="shared" si="16"/>
        <v>9</v>
      </c>
      <c r="BS26" s="176" t="s">
        <v>380</v>
      </c>
      <c r="BT26" s="176">
        <v>47</v>
      </c>
      <c r="BU26" s="135">
        <f t="shared" si="3"/>
        <v>86.2</v>
      </c>
      <c r="BV26" s="135">
        <f t="shared" si="17"/>
        <v>8.620000000000001</v>
      </c>
      <c r="BW26" s="45" t="s">
        <v>380</v>
      </c>
      <c r="BX26" s="110">
        <v>42.1</v>
      </c>
      <c r="BY26" s="135">
        <f t="shared" si="4"/>
        <v>79.099999999999994</v>
      </c>
      <c r="BZ26" s="135">
        <f t="shared" si="21"/>
        <v>7.9099999999999993</v>
      </c>
      <c r="CA26" s="45" t="s">
        <v>381</v>
      </c>
      <c r="CB26" s="110">
        <v>47</v>
      </c>
      <c r="CC26" s="110">
        <f t="shared" si="18"/>
        <v>93.5</v>
      </c>
      <c r="CD26" s="45">
        <v>9.3000000000000007</v>
      </c>
      <c r="CE26" s="45" t="s">
        <v>375</v>
      </c>
      <c r="CF26" s="45">
        <v>10</v>
      </c>
      <c r="CG26" s="45" t="s">
        <v>375</v>
      </c>
      <c r="CH26" s="45">
        <v>10</v>
      </c>
      <c r="CI26" s="45" t="s">
        <v>375</v>
      </c>
      <c r="CJ26" s="45">
        <v>10</v>
      </c>
      <c r="CK26" s="45" t="s">
        <v>375</v>
      </c>
      <c r="CL26" s="45">
        <v>8</v>
      </c>
      <c r="CM26" s="45" t="s">
        <v>381</v>
      </c>
      <c r="CN26" s="135">
        <f t="shared" si="19"/>
        <v>348.79999999999995</v>
      </c>
      <c r="CO26" s="10">
        <f t="shared" si="20"/>
        <v>87.199999999999989</v>
      </c>
      <c r="CP26" s="45">
        <v>9</v>
      </c>
      <c r="CQ26" s="45" t="s">
        <v>380</v>
      </c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</row>
    <row r="27" spans="1:105" ht="14.1" customHeight="1">
      <c r="A27" s="15">
        <v>23</v>
      </c>
      <c r="B27" s="15">
        <v>23</v>
      </c>
      <c r="C27" s="167" t="s">
        <v>258</v>
      </c>
      <c r="D27" s="45">
        <v>7</v>
      </c>
      <c r="E27" s="45">
        <v>7</v>
      </c>
      <c r="F27" s="45" t="s">
        <v>379</v>
      </c>
      <c r="G27" s="45">
        <v>7</v>
      </c>
      <c r="H27" s="45">
        <v>7</v>
      </c>
      <c r="I27" s="45" t="s">
        <v>379</v>
      </c>
      <c r="J27" s="45">
        <v>23</v>
      </c>
      <c r="K27" s="45">
        <v>8</v>
      </c>
      <c r="L27" s="45" t="s">
        <v>381</v>
      </c>
      <c r="M27" s="135">
        <f t="shared" si="5"/>
        <v>37</v>
      </c>
      <c r="N27" s="135">
        <f t="shared" si="6"/>
        <v>74</v>
      </c>
      <c r="O27" s="45">
        <v>7.4</v>
      </c>
      <c r="P27" s="45" t="s">
        <v>381</v>
      </c>
      <c r="Q27" s="45">
        <v>9</v>
      </c>
      <c r="R27" s="135">
        <v>9</v>
      </c>
      <c r="S27" s="45" t="s">
        <v>380</v>
      </c>
      <c r="T27" s="45">
        <v>7</v>
      </c>
      <c r="U27" s="45">
        <v>7</v>
      </c>
      <c r="V27" s="45" t="s">
        <v>379</v>
      </c>
      <c r="W27" s="45">
        <v>22</v>
      </c>
      <c r="X27" s="45">
        <v>8</v>
      </c>
      <c r="Y27" s="45" t="s">
        <v>381</v>
      </c>
      <c r="Z27" s="135">
        <f t="shared" si="7"/>
        <v>38</v>
      </c>
      <c r="AA27" s="135">
        <f t="shared" si="0"/>
        <v>76</v>
      </c>
      <c r="AB27" s="135">
        <f t="shared" si="8"/>
        <v>7.6</v>
      </c>
      <c r="AC27" s="45" t="s">
        <v>381</v>
      </c>
      <c r="AD27" s="45">
        <v>9.5</v>
      </c>
      <c r="AE27" s="45">
        <v>10</v>
      </c>
      <c r="AF27" s="45" t="s">
        <v>375</v>
      </c>
      <c r="AG27" s="45">
        <v>8.5</v>
      </c>
      <c r="AH27" s="45">
        <v>9</v>
      </c>
      <c r="AI27" s="45" t="s">
        <v>380</v>
      </c>
      <c r="AJ27" s="45">
        <v>17</v>
      </c>
      <c r="AK27" s="45">
        <v>6</v>
      </c>
      <c r="AL27" s="45" t="s">
        <v>377</v>
      </c>
      <c r="AM27" s="135">
        <f t="shared" si="9"/>
        <v>35</v>
      </c>
      <c r="AN27" s="135">
        <f t="shared" si="10"/>
        <v>70</v>
      </c>
      <c r="AO27" s="135">
        <f t="shared" si="11"/>
        <v>7</v>
      </c>
      <c r="AP27" s="45" t="s">
        <v>379</v>
      </c>
      <c r="AQ27" s="45">
        <v>9</v>
      </c>
      <c r="AR27" s="45">
        <v>9</v>
      </c>
      <c r="AS27" s="45" t="s">
        <v>380</v>
      </c>
      <c r="AT27" s="45">
        <v>7.5</v>
      </c>
      <c r="AU27" s="45">
        <v>8</v>
      </c>
      <c r="AV27" s="45" t="s">
        <v>381</v>
      </c>
      <c r="AW27" s="45">
        <v>22</v>
      </c>
      <c r="AX27" s="45">
        <v>8</v>
      </c>
      <c r="AY27" s="45" t="s">
        <v>381</v>
      </c>
      <c r="AZ27" s="187">
        <f t="shared" si="12"/>
        <v>38.5</v>
      </c>
      <c r="BA27" s="135">
        <f t="shared" si="13"/>
        <v>77</v>
      </c>
      <c r="BB27" s="135">
        <f t="shared" si="14"/>
        <v>7.7</v>
      </c>
      <c r="BC27" s="45" t="s">
        <v>381</v>
      </c>
      <c r="BD27" s="45">
        <v>10</v>
      </c>
      <c r="BE27" s="45" t="s">
        <v>375</v>
      </c>
      <c r="BF27" s="45">
        <v>9</v>
      </c>
      <c r="BG27" s="45" t="s">
        <v>380</v>
      </c>
      <c r="BH27" s="45">
        <v>9</v>
      </c>
      <c r="BI27" s="45" t="s">
        <v>380</v>
      </c>
      <c r="BJ27" s="45">
        <v>9</v>
      </c>
      <c r="BK27" s="45" t="s">
        <v>380</v>
      </c>
      <c r="BL27" s="135">
        <f t="shared" si="1"/>
        <v>148.5</v>
      </c>
      <c r="BM27" s="135">
        <f t="shared" si="15"/>
        <v>74.25</v>
      </c>
      <c r="BN27" s="45">
        <v>8</v>
      </c>
      <c r="BO27" s="45" t="s">
        <v>381</v>
      </c>
      <c r="BP27" s="45">
        <v>33.200000000000003</v>
      </c>
      <c r="BQ27" s="56">
        <f t="shared" si="2"/>
        <v>70.2</v>
      </c>
      <c r="BR27" s="135">
        <f t="shared" si="16"/>
        <v>7.0200000000000005</v>
      </c>
      <c r="BS27" s="176" t="s">
        <v>381</v>
      </c>
      <c r="BT27" s="176">
        <v>35.5</v>
      </c>
      <c r="BU27" s="135">
        <f t="shared" si="3"/>
        <v>73.5</v>
      </c>
      <c r="BV27" s="135">
        <f t="shared" si="17"/>
        <v>7.35</v>
      </c>
      <c r="BW27" s="45" t="s">
        <v>381</v>
      </c>
      <c r="BX27" s="110">
        <v>22.7</v>
      </c>
      <c r="BY27" s="135">
        <f t="shared" si="4"/>
        <v>57.7</v>
      </c>
      <c r="BZ27" s="135">
        <f t="shared" si="21"/>
        <v>5.7700000000000005</v>
      </c>
      <c r="CA27" s="45" t="s">
        <v>377</v>
      </c>
      <c r="CB27" s="110">
        <v>46.5</v>
      </c>
      <c r="CC27" s="110">
        <f t="shared" si="18"/>
        <v>85</v>
      </c>
      <c r="CD27" s="45">
        <v>8.5</v>
      </c>
      <c r="CE27" s="45" t="s">
        <v>380</v>
      </c>
      <c r="CF27" s="45">
        <v>10</v>
      </c>
      <c r="CG27" s="45" t="s">
        <v>375</v>
      </c>
      <c r="CH27" s="45">
        <v>9</v>
      </c>
      <c r="CI27" s="45" t="s">
        <v>380</v>
      </c>
      <c r="CJ27" s="45">
        <v>9</v>
      </c>
      <c r="CK27" s="45" t="s">
        <v>380</v>
      </c>
      <c r="CL27" s="45">
        <v>8</v>
      </c>
      <c r="CM27" s="45" t="s">
        <v>381</v>
      </c>
      <c r="CN27" s="135">
        <f t="shared" si="19"/>
        <v>286.39999999999998</v>
      </c>
      <c r="CO27" s="10">
        <f t="shared" si="20"/>
        <v>71.599999999999994</v>
      </c>
      <c r="CP27" s="45">
        <v>8</v>
      </c>
      <c r="CQ27" s="45" t="s">
        <v>381</v>
      </c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</row>
    <row r="28" spans="1:105" ht="14.1" customHeight="1">
      <c r="A28" s="15">
        <v>24</v>
      </c>
      <c r="B28" s="15">
        <v>24</v>
      </c>
      <c r="C28" s="167" t="s">
        <v>259</v>
      </c>
      <c r="D28" s="45">
        <v>9</v>
      </c>
      <c r="E28" s="45">
        <v>9</v>
      </c>
      <c r="F28" s="45" t="s">
        <v>380</v>
      </c>
      <c r="G28" s="45">
        <v>8</v>
      </c>
      <c r="H28" s="45">
        <v>8</v>
      </c>
      <c r="I28" s="45" t="s">
        <v>381</v>
      </c>
      <c r="J28" s="45">
        <v>25.2</v>
      </c>
      <c r="K28" s="45">
        <v>9</v>
      </c>
      <c r="L28" s="45" t="s">
        <v>380</v>
      </c>
      <c r="M28" s="135">
        <f t="shared" si="5"/>
        <v>42.2</v>
      </c>
      <c r="N28" s="135">
        <f t="shared" si="6"/>
        <v>84.4</v>
      </c>
      <c r="O28" s="45">
        <v>8.4</v>
      </c>
      <c r="P28" s="45" t="s">
        <v>380</v>
      </c>
      <c r="Q28" s="45">
        <v>9</v>
      </c>
      <c r="R28" s="135">
        <v>9</v>
      </c>
      <c r="S28" s="45" t="s">
        <v>380</v>
      </c>
      <c r="T28" s="45">
        <v>8</v>
      </c>
      <c r="U28" s="45">
        <v>8</v>
      </c>
      <c r="V28" s="45" t="s">
        <v>381</v>
      </c>
      <c r="W28" s="45">
        <v>22</v>
      </c>
      <c r="X28" s="45">
        <v>8</v>
      </c>
      <c r="Y28" s="45" t="s">
        <v>381</v>
      </c>
      <c r="Z28" s="135">
        <f t="shared" si="7"/>
        <v>39</v>
      </c>
      <c r="AA28" s="135">
        <f t="shared" si="0"/>
        <v>78</v>
      </c>
      <c r="AB28" s="135">
        <f t="shared" si="8"/>
        <v>7.8</v>
      </c>
      <c r="AC28" s="45" t="s">
        <v>381</v>
      </c>
      <c r="AD28" s="45">
        <v>10</v>
      </c>
      <c r="AE28" s="45">
        <v>10</v>
      </c>
      <c r="AF28" s="45" t="s">
        <v>375</v>
      </c>
      <c r="AG28" s="45">
        <v>8</v>
      </c>
      <c r="AH28" s="45">
        <v>8</v>
      </c>
      <c r="AI28" s="45" t="s">
        <v>381</v>
      </c>
      <c r="AJ28" s="45">
        <v>18</v>
      </c>
      <c r="AK28" s="45">
        <v>6</v>
      </c>
      <c r="AL28" s="45" t="s">
        <v>377</v>
      </c>
      <c r="AM28" s="135">
        <f t="shared" si="9"/>
        <v>36</v>
      </c>
      <c r="AN28" s="135">
        <f t="shared" si="10"/>
        <v>72</v>
      </c>
      <c r="AO28" s="135">
        <f t="shared" si="11"/>
        <v>7.2</v>
      </c>
      <c r="AP28" s="45" t="s">
        <v>381</v>
      </c>
      <c r="AQ28" s="45">
        <v>9</v>
      </c>
      <c r="AR28" s="45">
        <v>9</v>
      </c>
      <c r="AS28" s="45" t="s">
        <v>380</v>
      </c>
      <c r="AT28" s="45">
        <v>8</v>
      </c>
      <c r="AU28" s="45">
        <v>8</v>
      </c>
      <c r="AV28" s="45" t="s">
        <v>381</v>
      </c>
      <c r="AW28" s="45">
        <v>26.5</v>
      </c>
      <c r="AX28" s="45">
        <v>9</v>
      </c>
      <c r="AY28" s="45" t="s">
        <v>380</v>
      </c>
      <c r="AZ28" s="187">
        <f t="shared" si="12"/>
        <v>43.5</v>
      </c>
      <c r="BA28" s="135">
        <f t="shared" si="13"/>
        <v>87</v>
      </c>
      <c r="BB28" s="135">
        <f t="shared" si="14"/>
        <v>8.6999999999999993</v>
      </c>
      <c r="BC28" s="45" t="s">
        <v>380</v>
      </c>
      <c r="BD28" s="45">
        <v>9</v>
      </c>
      <c r="BE28" s="45" t="s">
        <v>380</v>
      </c>
      <c r="BF28" s="45">
        <v>9</v>
      </c>
      <c r="BG28" s="45" t="s">
        <v>380</v>
      </c>
      <c r="BH28" s="45">
        <v>9</v>
      </c>
      <c r="BI28" s="45" t="s">
        <v>380</v>
      </c>
      <c r="BJ28" s="45">
        <v>9</v>
      </c>
      <c r="BK28" s="45" t="s">
        <v>380</v>
      </c>
      <c r="BL28" s="135">
        <f t="shared" si="1"/>
        <v>160.69999999999999</v>
      </c>
      <c r="BM28" s="135">
        <f t="shared" si="15"/>
        <v>80.349999999999994</v>
      </c>
      <c r="BN28" s="45">
        <v>9</v>
      </c>
      <c r="BO28" s="45" t="s">
        <v>380</v>
      </c>
      <c r="BP28" s="45">
        <v>46</v>
      </c>
      <c r="BQ28" s="56">
        <f t="shared" si="2"/>
        <v>88.2</v>
      </c>
      <c r="BR28" s="135">
        <f t="shared" si="16"/>
        <v>8.82</v>
      </c>
      <c r="BS28" s="176" t="s">
        <v>380</v>
      </c>
      <c r="BT28" s="176">
        <v>41</v>
      </c>
      <c r="BU28" s="135">
        <f t="shared" si="3"/>
        <v>80</v>
      </c>
      <c r="BV28" s="135">
        <f t="shared" si="17"/>
        <v>8</v>
      </c>
      <c r="BW28" s="45" t="s">
        <v>381</v>
      </c>
      <c r="BX28" s="110">
        <v>36.9</v>
      </c>
      <c r="BY28" s="135">
        <f t="shared" si="4"/>
        <v>72.900000000000006</v>
      </c>
      <c r="BZ28" s="135">
        <f t="shared" si="21"/>
        <v>7.2900000000000009</v>
      </c>
      <c r="CA28" s="45" t="s">
        <v>381</v>
      </c>
      <c r="CB28" s="110">
        <v>45</v>
      </c>
      <c r="CC28" s="110">
        <f t="shared" si="18"/>
        <v>88.5</v>
      </c>
      <c r="CD28" s="45">
        <v>8.8000000000000007</v>
      </c>
      <c r="CE28" s="45" t="s">
        <v>380</v>
      </c>
      <c r="CF28" s="45">
        <v>10</v>
      </c>
      <c r="CG28" s="45" t="s">
        <v>375</v>
      </c>
      <c r="CH28" s="45">
        <v>9</v>
      </c>
      <c r="CI28" s="45" t="s">
        <v>380</v>
      </c>
      <c r="CJ28" s="45">
        <v>9</v>
      </c>
      <c r="CK28" s="45" t="s">
        <v>380</v>
      </c>
      <c r="CL28" s="45">
        <v>10</v>
      </c>
      <c r="CM28" s="45" t="s">
        <v>375</v>
      </c>
      <c r="CN28" s="135">
        <f t="shared" si="19"/>
        <v>329.6</v>
      </c>
      <c r="CO28" s="10">
        <f t="shared" si="20"/>
        <v>82.4</v>
      </c>
      <c r="CP28" s="45">
        <v>9</v>
      </c>
      <c r="CQ28" s="45" t="s">
        <v>380</v>
      </c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</row>
    <row r="29" spans="1:105" ht="14.1" customHeight="1">
      <c r="A29" s="75">
        <v>25</v>
      </c>
      <c r="B29" s="75">
        <v>25</v>
      </c>
      <c r="C29" s="76" t="s">
        <v>284</v>
      </c>
      <c r="D29" s="45">
        <v>10</v>
      </c>
      <c r="E29" s="45">
        <v>10</v>
      </c>
      <c r="F29" s="45" t="s">
        <v>375</v>
      </c>
      <c r="G29" s="45">
        <v>10</v>
      </c>
      <c r="H29" s="45">
        <v>10</v>
      </c>
      <c r="I29" s="45" t="s">
        <v>375</v>
      </c>
      <c r="J29" s="45">
        <v>30</v>
      </c>
      <c r="K29" s="45">
        <v>10</v>
      </c>
      <c r="L29" s="45" t="s">
        <v>375</v>
      </c>
      <c r="M29" s="135">
        <f t="shared" si="5"/>
        <v>50</v>
      </c>
      <c r="N29" s="135">
        <f t="shared" si="6"/>
        <v>100</v>
      </c>
      <c r="O29" s="45">
        <v>10</v>
      </c>
      <c r="P29" s="45" t="s">
        <v>375</v>
      </c>
      <c r="Q29" s="45">
        <v>10</v>
      </c>
      <c r="R29" s="135">
        <v>10</v>
      </c>
      <c r="S29" s="45" t="s">
        <v>375</v>
      </c>
      <c r="T29" s="45">
        <v>9.5</v>
      </c>
      <c r="U29" s="45">
        <v>10</v>
      </c>
      <c r="V29" s="45" t="s">
        <v>375</v>
      </c>
      <c r="W29" s="45">
        <v>28.2</v>
      </c>
      <c r="X29" s="45">
        <v>10</v>
      </c>
      <c r="Y29" s="45" t="s">
        <v>375</v>
      </c>
      <c r="Z29" s="135">
        <f t="shared" si="7"/>
        <v>47.7</v>
      </c>
      <c r="AA29" s="135">
        <f t="shared" si="0"/>
        <v>95.4</v>
      </c>
      <c r="AB29" s="135">
        <f t="shared" si="8"/>
        <v>9.5400000000000009</v>
      </c>
      <c r="AC29" s="45" t="s">
        <v>375</v>
      </c>
      <c r="AD29" s="45">
        <v>10</v>
      </c>
      <c r="AE29" s="45">
        <v>10</v>
      </c>
      <c r="AF29" s="45" t="s">
        <v>375</v>
      </c>
      <c r="AG29" s="45">
        <v>9.5</v>
      </c>
      <c r="AH29" s="45">
        <v>10</v>
      </c>
      <c r="AI29" s="45" t="s">
        <v>375</v>
      </c>
      <c r="AJ29" s="45">
        <v>29.5</v>
      </c>
      <c r="AK29" s="45">
        <v>10</v>
      </c>
      <c r="AL29" s="45" t="s">
        <v>375</v>
      </c>
      <c r="AM29" s="135">
        <f t="shared" si="9"/>
        <v>49</v>
      </c>
      <c r="AN29" s="135">
        <f t="shared" si="10"/>
        <v>98</v>
      </c>
      <c r="AO29" s="135">
        <f t="shared" si="11"/>
        <v>9.8000000000000007</v>
      </c>
      <c r="AP29" s="45" t="s">
        <v>375</v>
      </c>
      <c r="AQ29" s="45">
        <v>10</v>
      </c>
      <c r="AR29" s="45">
        <v>10</v>
      </c>
      <c r="AS29" s="45" t="s">
        <v>375</v>
      </c>
      <c r="AT29" s="45">
        <v>10</v>
      </c>
      <c r="AU29" s="45">
        <v>10</v>
      </c>
      <c r="AV29" s="45" t="s">
        <v>375</v>
      </c>
      <c r="AW29" s="45">
        <v>30</v>
      </c>
      <c r="AX29" s="45">
        <v>10</v>
      </c>
      <c r="AY29" s="45" t="s">
        <v>375</v>
      </c>
      <c r="AZ29" s="187">
        <f t="shared" si="12"/>
        <v>50</v>
      </c>
      <c r="BA29" s="135">
        <f t="shared" si="13"/>
        <v>100</v>
      </c>
      <c r="BB29" s="135">
        <f t="shared" si="14"/>
        <v>10</v>
      </c>
      <c r="BC29" s="45" t="s">
        <v>375</v>
      </c>
      <c r="BD29" s="45">
        <v>10</v>
      </c>
      <c r="BE29" s="45" t="s">
        <v>375</v>
      </c>
      <c r="BF29" s="45">
        <v>10</v>
      </c>
      <c r="BG29" s="45" t="s">
        <v>375</v>
      </c>
      <c r="BH29" s="45">
        <v>10</v>
      </c>
      <c r="BI29" s="45" t="s">
        <v>375</v>
      </c>
      <c r="BJ29" s="45">
        <v>10</v>
      </c>
      <c r="BK29" s="45" t="s">
        <v>375</v>
      </c>
      <c r="BL29" s="135">
        <f t="shared" si="1"/>
        <v>196.7</v>
      </c>
      <c r="BM29" s="135">
        <f t="shared" si="15"/>
        <v>98.35</v>
      </c>
      <c r="BN29" s="45">
        <v>10</v>
      </c>
      <c r="BO29" s="45" t="s">
        <v>375</v>
      </c>
      <c r="BP29" s="45">
        <v>50</v>
      </c>
      <c r="BQ29" s="56">
        <f t="shared" si="2"/>
        <v>100</v>
      </c>
      <c r="BR29" s="135">
        <f t="shared" si="16"/>
        <v>10</v>
      </c>
      <c r="BS29" s="45" t="s">
        <v>375</v>
      </c>
      <c r="BT29" s="45">
        <v>50</v>
      </c>
      <c r="BU29" s="135">
        <f t="shared" si="3"/>
        <v>97.7</v>
      </c>
      <c r="BV29" s="135">
        <f t="shared" si="17"/>
        <v>9.77</v>
      </c>
      <c r="BW29" s="45" t="s">
        <v>375</v>
      </c>
      <c r="BX29" s="75">
        <v>50</v>
      </c>
      <c r="BY29" s="135">
        <f t="shared" si="4"/>
        <v>99</v>
      </c>
      <c r="BZ29" s="135">
        <f t="shared" si="21"/>
        <v>9.9</v>
      </c>
      <c r="CA29" s="45" t="s">
        <v>375</v>
      </c>
      <c r="CB29" s="110">
        <v>49.5</v>
      </c>
      <c r="CC29" s="110">
        <f t="shared" si="18"/>
        <v>99.5</v>
      </c>
      <c r="CD29" s="45">
        <v>9.9</v>
      </c>
      <c r="CE29" s="45" t="s">
        <v>375</v>
      </c>
      <c r="CF29" s="45">
        <v>10</v>
      </c>
      <c r="CG29" s="45" t="s">
        <v>375</v>
      </c>
      <c r="CH29" s="45">
        <v>10</v>
      </c>
      <c r="CI29" s="45" t="s">
        <v>375</v>
      </c>
      <c r="CJ29" s="45">
        <v>10</v>
      </c>
      <c r="CK29" s="45" t="s">
        <v>375</v>
      </c>
      <c r="CL29" s="45">
        <v>10</v>
      </c>
      <c r="CM29" s="45" t="s">
        <v>375</v>
      </c>
      <c r="CN29" s="135">
        <f t="shared" si="19"/>
        <v>396.2</v>
      </c>
      <c r="CO29" s="10">
        <f t="shared" si="20"/>
        <v>99.05</v>
      </c>
      <c r="CP29" s="45">
        <v>10</v>
      </c>
      <c r="CQ29" s="45" t="s">
        <v>375</v>
      </c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</row>
    <row r="30" spans="1:105" ht="14.1" customHeight="1">
      <c r="A30" s="75">
        <v>26</v>
      </c>
      <c r="B30" s="75">
        <v>26</v>
      </c>
      <c r="C30" s="188" t="s">
        <v>418</v>
      </c>
      <c r="D30" s="45">
        <v>9</v>
      </c>
      <c r="E30" s="45">
        <v>9</v>
      </c>
      <c r="F30" s="45" t="s">
        <v>380</v>
      </c>
      <c r="G30" s="45">
        <v>9</v>
      </c>
      <c r="H30" s="45">
        <v>9</v>
      </c>
      <c r="I30" s="45" t="s">
        <v>380</v>
      </c>
      <c r="J30" s="45">
        <v>29.4</v>
      </c>
      <c r="K30" s="45">
        <v>10</v>
      </c>
      <c r="L30" s="45" t="s">
        <v>375</v>
      </c>
      <c r="M30" s="135">
        <f t="shared" si="5"/>
        <v>47.4</v>
      </c>
      <c r="N30" s="135">
        <f t="shared" si="6"/>
        <v>94.8</v>
      </c>
      <c r="O30" s="45">
        <v>9.4</v>
      </c>
      <c r="P30" s="45" t="s">
        <v>375</v>
      </c>
      <c r="Q30" s="45">
        <v>9</v>
      </c>
      <c r="R30" s="135">
        <v>9</v>
      </c>
      <c r="S30" s="45" t="s">
        <v>380</v>
      </c>
      <c r="T30" s="45">
        <v>9</v>
      </c>
      <c r="U30" s="45">
        <v>9</v>
      </c>
      <c r="V30" s="45" t="s">
        <v>380</v>
      </c>
      <c r="W30" s="45">
        <v>29</v>
      </c>
      <c r="X30" s="45">
        <v>10</v>
      </c>
      <c r="Y30" s="45" t="s">
        <v>375</v>
      </c>
      <c r="Z30" s="135">
        <f t="shared" si="7"/>
        <v>47</v>
      </c>
      <c r="AA30" s="135">
        <f t="shared" si="0"/>
        <v>94</v>
      </c>
      <c r="AB30" s="135">
        <f t="shared" si="8"/>
        <v>9.4</v>
      </c>
      <c r="AC30" s="45" t="s">
        <v>375</v>
      </c>
      <c r="AD30" s="45">
        <v>10</v>
      </c>
      <c r="AE30" s="45">
        <v>10</v>
      </c>
      <c r="AF30" s="45" t="s">
        <v>375</v>
      </c>
      <c r="AG30" s="45">
        <v>10</v>
      </c>
      <c r="AH30" s="45">
        <v>10</v>
      </c>
      <c r="AI30" s="45" t="s">
        <v>375</v>
      </c>
      <c r="AJ30" s="45">
        <v>29.2</v>
      </c>
      <c r="AK30" s="45">
        <v>10</v>
      </c>
      <c r="AL30" s="45" t="s">
        <v>375</v>
      </c>
      <c r="AM30" s="135">
        <f t="shared" si="9"/>
        <v>49.2</v>
      </c>
      <c r="AN30" s="135">
        <f t="shared" si="10"/>
        <v>98.4</v>
      </c>
      <c r="AO30" s="135">
        <f t="shared" si="11"/>
        <v>9.84</v>
      </c>
      <c r="AP30" s="45" t="s">
        <v>375</v>
      </c>
      <c r="AQ30" s="45">
        <v>9</v>
      </c>
      <c r="AR30" s="45">
        <v>9</v>
      </c>
      <c r="AS30" s="45" t="s">
        <v>380</v>
      </c>
      <c r="AT30" s="45">
        <v>10</v>
      </c>
      <c r="AU30" s="45">
        <v>10</v>
      </c>
      <c r="AV30" s="45" t="s">
        <v>375</v>
      </c>
      <c r="AW30" s="45">
        <v>28</v>
      </c>
      <c r="AX30" s="45">
        <v>10</v>
      </c>
      <c r="AY30" s="45" t="s">
        <v>375</v>
      </c>
      <c r="AZ30" s="187">
        <f t="shared" si="12"/>
        <v>47</v>
      </c>
      <c r="BA30" s="135">
        <f t="shared" si="13"/>
        <v>94</v>
      </c>
      <c r="BB30" s="135">
        <f t="shared" si="14"/>
        <v>9.4</v>
      </c>
      <c r="BC30" s="45" t="s">
        <v>375</v>
      </c>
      <c r="BD30" s="45">
        <v>10</v>
      </c>
      <c r="BE30" s="45" t="s">
        <v>375</v>
      </c>
      <c r="BF30" s="45">
        <v>10</v>
      </c>
      <c r="BG30" s="45" t="s">
        <v>375</v>
      </c>
      <c r="BH30" s="45">
        <v>10</v>
      </c>
      <c r="BI30" s="45" t="s">
        <v>375</v>
      </c>
      <c r="BJ30" s="45">
        <v>10</v>
      </c>
      <c r="BK30" s="45" t="s">
        <v>375</v>
      </c>
      <c r="BL30" s="135">
        <f t="shared" si="1"/>
        <v>190.60000000000002</v>
      </c>
      <c r="BM30" s="135">
        <f t="shared" si="15"/>
        <v>95.300000000000011</v>
      </c>
      <c r="BN30" s="45">
        <v>10</v>
      </c>
      <c r="BO30" s="45" t="s">
        <v>375</v>
      </c>
      <c r="BP30" s="45">
        <v>37</v>
      </c>
      <c r="BQ30" s="56">
        <f t="shared" si="2"/>
        <v>84.4</v>
      </c>
      <c r="BR30" s="135">
        <f t="shared" si="16"/>
        <v>8.4400000000000013</v>
      </c>
      <c r="BS30" s="45" t="s">
        <v>380</v>
      </c>
      <c r="BT30" s="45">
        <v>44.5</v>
      </c>
      <c r="BU30" s="135">
        <f t="shared" si="3"/>
        <v>91.5</v>
      </c>
      <c r="BV30" s="135">
        <f t="shared" si="17"/>
        <v>9.15</v>
      </c>
      <c r="BW30" s="45" t="s">
        <v>375</v>
      </c>
      <c r="BX30" s="15">
        <v>39.299999999999997</v>
      </c>
      <c r="BY30" s="135">
        <f t="shared" si="4"/>
        <v>88.5</v>
      </c>
      <c r="BZ30" s="135">
        <f t="shared" si="21"/>
        <v>8.85</v>
      </c>
      <c r="CA30" s="45" t="s">
        <v>380</v>
      </c>
      <c r="CB30" s="15">
        <v>44.5</v>
      </c>
      <c r="CC30" s="110">
        <f t="shared" si="18"/>
        <v>91.5</v>
      </c>
      <c r="CD30" s="45">
        <v>9.1</v>
      </c>
      <c r="CE30" s="45" t="s">
        <v>375</v>
      </c>
      <c r="CF30" s="45">
        <v>10</v>
      </c>
      <c r="CG30" s="45" t="s">
        <v>375</v>
      </c>
      <c r="CH30" s="45">
        <v>10</v>
      </c>
      <c r="CI30" s="45" t="s">
        <v>375</v>
      </c>
      <c r="CJ30" s="45">
        <v>9</v>
      </c>
      <c r="CK30" s="45" t="s">
        <v>380</v>
      </c>
      <c r="CL30" s="45">
        <v>10</v>
      </c>
      <c r="CM30" s="45" t="s">
        <v>375</v>
      </c>
      <c r="CN30" s="135">
        <f t="shared" si="19"/>
        <v>355.9</v>
      </c>
      <c r="CO30" s="10">
        <f t="shared" si="20"/>
        <v>88.974999999999994</v>
      </c>
      <c r="CP30" s="45">
        <v>9</v>
      </c>
      <c r="CQ30" s="45" t="s">
        <v>380</v>
      </c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</row>
    <row r="31" spans="1:105" ht="14.1" customHeight="1">
      <c r="A31" s="190">
        <v>27</v>
      </c>
      <c r="B31" s="190">
        <v>27</v>
      </c>
      <c r="C31" s="190" t="s">
        <v>198</v>
      </c>
      <c r="D31" s="187">
        <v>10</v>
      </c>
      <c r="E31" s="187">
        <v>10</v>
      </c>
      <c r="F31" s="187" t="s">
        <v>375</v>
      </c>
      <c r="G31" s="187">
        <v>10</v>
      </c>
      <c r="H31" s="187">
        <v>10</v>
      </c>
      <c r="I31" s="187" t="s">
        <v>375</v>
      </c>
      <c r="J31" s="187">
        <v>29.4</v>
      </c>
      <c r="K31" s="187">
        <v>10</v>
      </c>
      <c r="L31" s="187" t="s">
        <v>375</v>
      </c>
      <c r="M31" s="135">
        <f t="shared" si="5"/>
        <v>49.4</v>
      </c>
      <c r="N31" s="135">
        <f t="shared" si="6"/>
        <v>98.8</v>
      </c>
      <c r="O31" s="187">
        <v>9.8000000000000007</v>
      </c>
      <c r="P31" s="189" t="s">
        <v>375</v>
      </c>
      <c r="Q31" s="187">
        <v>10</v>
      </c>
      <c r="R31" s="135">
        <v>10</v>
      </c>
      <c r="S31" s="189" t="s">
        <v>375</v>
      </c>
      <c r="T31" s="187">
        <v>10</v>
      </c>
      <c r="U31" s="187">
        <v>10</v>
      </c>
      <c r="V31" s="189" t="s">
        <v>375</v>
      </c>
      <c r="W31" s="187">
        <v>27.7</v>
      </c>
      <c r="X31" s="187">
        <v>10</v>
      </c>
      <c r="Y31" s="189" t="s">
        <v>375</v>
      </c>
      <c r="Z31" s="135">
        <f t="shared" si="7"/>
        <v>47.7</v>
      </c>
      <c r="AA31" s="187">
        <f t="shared" si="0"/>
        <v>95.4</v>
      </c>
      <c r="AB31" s="135">
        <f t="shared" si="8"/>
        <v>9.5400000000000009</v>
      </c>
      <c r="AC31" s="189" t="s">
        <v>375</v>
      </c>
      <c r="AD31" s="187">
        <v>10</v>
      </c>
      <c r="AE31" s="187">
        <v>10</v>
      </c>
      <c r="AF31" s="189" t="s">
        <v>375</v>
      </c>
      <c r="AG31" s="187">
        <v>10</v>
      </c>
      <c r="AH31" s="187">
        <v>10</v>
      </c>
      <c r="AI31" s="189" t="s">
        <v>375</v>
      </c>
      <c r="AJ31" s="187">
        <v>29.7</v>
      </c>
      <c r="AK31" s="187">
        <v>10</v>
      </c>
      <c r="AL31" s="189" t="s">
        <v>375</v>
      </c>
      <c r="AM31" s="135">
        <f t="shared" si="9"/>
        <v>49.7</v>
      </c>
      <c r="AN31" s="135">
        <f t="shared" si="10"/>
        <v>99.4</v>
      </c>
      <c r="AO31" s="135">
        <f t="shared" si="11"/>
        <v>9.9400000000000013</v>
      </c>
      <c r="AP31" s="189" t="s">
        <v>375</v>
      </c>
      <c r="AQ31" s="187">
        <v>10</v>
      </c>
      <c r="AR31" s="187">
        <v>10</v>
      </c>
      <c r="AS31" s="189" t="s">
        <v>375</v>
      </c>
      <c r="AT31" s="187">
        <v>10</v>
      </c>
      <c r="AU31" s="187">
        <v>10</v>
      </c>
      <c r="AV31" s="189" t="s">
        <v>375</v>
      </c>
      <c r="AW31" s="187">
        <v>30</v>
      </c>
      <c r="AX31" s="187">
        <v>10</v>
      </c>
      <c r="AY31" s="189" t="s">
        <v>375</v>
      </c>
      <c r="AZ31" s="187">
        <f t="shared" si="12"/>
        <v>50</v>
      </c>
      <c r="BA31" s="135">
        <f t="shared" si="13"/>
        <v>100</v>
      </c>
      <c r="BB31" s="135">
        <f t="shared" si="14"/>
        <v>10</v>
      </c>
      <c r="BC31" s="189" t="s">
        <v>375</v>
      </c>
      <c r="BD31" s="187">
        <v>10</v>
      </c>
      <c r="BE31" s="187" t="s">
        <v>375</v>
      </c>
      <c r="BF31" s="187">
        <v>10</v>
      </c>
      <c r="BG31" s="187" t="s">
        <v>375</v>
      </c>
      <c r="BH31" s="187">
        <v>10</v>
      </c>
      <c r="BI31" s="187" t="s">
        <v>375</v>
      </c>
      <c r="BJ31" s="187">
        <v>10</v>
      </c>
      <c r="BK31" s="187" t="s">
        <v>375</v>
      </c>
      <c r="BL31" s="135">
        <f t="shared" si="1"/>
        <v>196.8</v>
      </c>
      <c r="BM31" s="135">
        <f t="shared" si="15"/>
        <v>98.4</v>
      </c>
      <c r="BN31" s="187">
        <v>10</v>
      </c>
      <c r="BO31" s="189" t="s">
        <v>375</v>
      </c>
      <c r="BP31" s="187">
        <v>50</v>
      </c>
      <c r="BQ31" s="56">
        <f t="shared" si="2"/>
        <v>99.4</v>
      </c>
      <c r="BR31" s="135">
        <f t="shared" si="16"/>
        <v>9.9400000000000013</v>
      </c>
      <c r="BS31" s="189" t="s">
        <v>375</v>
      </c>
      <c r="BT31" s="187">
        <v>48.5</v>
      </c>
      <c r="BU31" s="135">
        <f t="shared" si="3"/>
        <v>96.2</v>
      </c>
      <c r="BV31" s="135">
        <f t="shared" si="17"/>
        <v>9.620000000000001</v>
      </c>
      <c r="BW31" s="189" t="s">
        <v>375</v>
      </c>
      <c r="BX31" s="15">
        <v>47.8</v>
      </c>
      <c r="BY31" s="135">
        <f t="shared" si="4"/>
        <v>97.5</v>
      </c>
      <c r="BZ31" s="135">
        <f t="shared" si="21"/>
        <v>9.75</v>
      </c>
      <c r="CA31" s="189" t="s">
        <v>375</v>
      </c>
      <c r="CB31" s="15">
        <v>49</v>
      </c>
      <c r="CC31" s="110">
        <f t="shared" si="18"/>
        <v>99</v>
      </c>
      <c r="CD31" s="187">
        <v>9.9</v>
      </c>
      <c r="CE31" s="189" t="s">
        <v>375</v>
      </c>
      <c r="CF31" s="187">
        <v>10</v>
      </c>
      <c r="CG31" s="189" t="s">
        <v>375</v>
      </c>
      <c r="CH31" s="187">
        <v>10</v>
      </c>
      <c r="CI31" s="189" t="s">
        <v>375</v>
      </c>
      <c r="CJ31" s="187">
        <v>10</v>
      </c>
      <c r="CK31" s="189" t="s">
        <v>375</v>
      </c>
      <c r="CL31" s="187">
        <v>10</v>
      </c>
      <c r="CM31" s="189" t="s">
        <v>375</v>
      </c>
      <c r="CN31" s="135">
        <f t="shared" si="19"/>
        <v>392.1</v>
      </c>
      <c r="CO31" s="10">
        <f t="shared" si="20"/>
        <v>98.025000000000006</v>
      </c>
      <c r="CP31" s="187">
        <v>10</v>
      </c>
      <c r="CQ31" s="189" t="s">
        <v>375</v>
      </c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</row>
    <row r="32" spans="1:105" ht="14.1" customHeight="1">
      <c r="A32" s="190">
        <v>28</v>
      </c>
      <c r="B32" s="190">
        <v>28</v>
      </c>
      <c r="C32" s="190" t="s">
        <v>419</v>
      </c>
      <c r="D32" s="187">
        <v>9</v>
      </c>
      <c r="E32" s="187">
        <v>9</v>
      </c>
      <c r="F32" s="187" t="s">
        <v>380</v>
      </c>
      <c r="G32" s="187">
        <v>8.5</v>
      </c>
      <c r="H32" s="187">
        <v>9</v>
      </c>
      <c r="I32" s="187" t="s">
        <v>380</v>
      </c>
      <c r="J32" s="187">
        <v>29</v>
      </c>
      <c r="K32" s="187">
        <v>10</v>
      </c>
      <c r="L32" s="187" t="s">
        <v>375</v>
      </c>
      <c r="M32" s="135">
        <f t="shared" si="5"/>
        <v>46.5</v>
      </c>
      <c r="N32" s="135">
        <f t="shared" si="6"/>
        <v>93</v>
      </c>
      <c r="O32" s="187">
        <v>9.3000000000000007</v>
      </c>
      <c r="P32" s="189" t="s">
        <v>375</v>
      </c>
      <c r="Q32" s="187">
        <v>10</v>
      </c>
      <c r="R32" s="135">
        <v>10</v>
      </c>
      <c r="S32" s="189" t="s">
        <v>375</v>
      </c>
      <c r="T32" s="187">
        <v>10</v>
      </c>
      <c r="U32" s="187">
        <v>10</v>
      </c>
      <c r="V32" s="189" t="s">
        <v>375</v>
      </c>
      <c r="W32" s="187">
        <v>27.2</v>
      </c>
      <c r="X32" s="187">
        <v>9</v>
      </c>
      <c r="Y32" s="189" t="s">
        <v>380</v>
      </c>
      <c r="Z32" s="135">
        <f t="shared" si="7"/>
        <v>47.2</v>
      </c>
      <c r="AA32" s="187">
        <f t="shared" si="0"/>
        <v>94.4</v>
      </c>
      <c r="AB32" s="135">
        <f t="shared" si="8"/>
        <v>9.4400000000000013</v>
      </c>
      <c r="AC32" s="189" t="s">
        <v>375</v>
      </c>
      <c r="AD32" s="187">
        <v>10</v>
      </c>
      <c r="AE32" s="187">
        <v>10</v>
      </c>
      <c r="AF32" s="189" t="s">
        <v>375</v>
      </c>
      <c r="AG32" s="187">
        <v>10</v>
      </c>
      <c r="AH32" s="187">
        <v>10</v>
      </c>
      <c r="AI32" s="189" t="s">
        <v>375</v>
      </c>
      <c r="AJ32" s="187">
        <v>27.5</v>
      </c>
      <c r="AK32" s="187">
        <v>10</v>
      </c>
      <c r="AL32" s="189" t="s">
        <v>375</v>
      </c>
      <c r="AM32" s="135">
        <f t="shared" si="9"/>
        <v>47.5</v>
      </c>
      <c r="AN32" s="135">
        <f t="shared" si="10"/>
        <v>95</v>
      </c>
      <c r="AO32" s="135">
        <f t="shared" si="11"/>
        <v>9.5</v>
      </c>
      <c r="AP32" s="189" t="s">
        <v>375</v>
      </c>
      <c r="AQ32" s="187">
        <v>10</v>
      </c>
      <c r="AR32" s="187">
        <v>10</v>
      </c>
      <c r="AS32" s="189" t="s">
        <v>375</v>
      </c>
      <c r="AT32" s="187">
        <v>9</v>
      </c>
      <c r="AU32" s="187">
        <v>9</v>
      </c>
      <c r="AV32" s="189" t="s">
        <v>380</v>
      </c>
      <c r="AW32" s="187">
        <v>27.5</v>
      </c>
      <c r="AX32" s="187">
        <v>10</v>
      </c>
      <c r="AY32" s="189" t="s">
        <v>375</v>
      </c>
      <c r="AZ32" s="187">
        <f t="shared" si="12"/>
        <v>46.5</v>
      </c>
      <c r="BA32" s="135">
        <f t="shared" si="13"/>
        <v>93</v>
      </c>
      <c r="BB32" s="135">
        <f t="shared" si="14"/>
        <v>9.3000000000000007</v>
      </c>
      <c r="BC32" s="189" t="s">
        <v>375</v>
      </c>
      <c r="BD32" s="187">
        <v>10</v>
      </c>
      <c r="BE32" s="187" t="s">
        <v>375</v>
      </c>
      <c r="BF32" s="187">
        <v>10</v>
      </c>
      <c r="BG32" s="187" t="s">
        <v>375</v>
      </c>
      <c r="BH32" s="187">
        <v>10</v>
      </c>
      <c r="BI32" s="187" t="s">
        <v>375</v>
      </c>
      <c r="BJ32" s="187">
        <v>10</v>
      </c>
      <c r="BK32" s="187" t="s">
        <v>375</v>
      </c>
      <c r="BL32" s="135">
        <f t="shared" si="1"/>
        <v>187.7</v>
      </c>
      <c r="BM32" s="135">
        <f t="shared" si="15"/>
        <v>93.85</v>
      </c>
      <c r="BN32" s="187">
        <v>10</v>
      </c>
      <c r="BO32" s="189" t="s">
        <v>375</v>
      </c>
      <c r="BP32" s="187">
        <v>48.4</v>
      </c>
      <c r="BQ32" s="56">
        <f t="shared" si="2"/>
        <v>94.9</v>
      </c>
      <c r="BR32" s="135">
        <f t="shared" si="16"/>
        <v>9.49</v>
      </c>
      <c r="BS32" s="189" t="s">
        <v>375</v>
      </c>
      <c r="BT32" s="187">
        <v>47</v>
      </c>
      <c r="BU32" s="135">
        <f t="shared" si="3"/>
        <v>94.2</v>
      </c>
      <c r="BV32" s="135">
        <f t="shared" si="17"/>
        <v>9.42</v>
      </c>
      <c r="BW32" s="189" t="s">
        <v>375</v>
      </c>
      <c r="BX32" s="15">
        <v>46.1</v>
      </c>
      <c r="BY32" s="135">
        <f t="shared" si="4"/>
        <v>93.6</v>
      </c>
      <c r="BZ32" s="135">
        <f t="shared" si="21"/>
        <v>9.36</v>
      </c>
      <c r="CA32" s="189" t="s">
        <v>375</v>
      </c>
      <c r="CB32" s="15">
        <v>49</v>
      </c>
      <c r="CC32" s="110">
        <f t="shared" si="18"/>
        <v>95.5</v>
      </c>
      <c r="CD32" s="187">
        <v>9.5</v>
      </c>
      <c r="CE32" s="189" t="s">
        <v>375</v>
      </c>
      <c r="CF32" s="187">
        <v>10</v>
      </c>
      <c r="CG32" s="189" t="s">
        <v>375</v>
      </c>
      <c r="CH32" s="187">
        <v>10</v>
      </c>
      <c r="CI32" s="189" t="s">
        <v>375</v>
      </c>
      <c r="CJ32" s="187">
        <v>10</v>
      </c>
      <c r="CK32" s="189" t="s">
        <v>375</v>
      </c>
      <c r="CL32" s="187">
        <v>10</v>
      </c>
      <c r="CM32" s="189" t="s">
        <v>375</v>
      </c>
      <c r="CN32" s="135">
        <f t="shared" si="19"/>
        <v>378.20000000000005</v>
      </c>
      <c r="CO32" s="10">
        <f t="shared" si="20"/>
        <v>94.550000000000011</v>
      </c>
      <c r="CP32" s="187">
        <v>10</v>
      </c>
      <c r="CQ32" s="189" t="s">
        <v>375</v>
      </c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</row>
    <row r="33" spans="1:105" ht="14.1" customHeight="1">
      <c r="A33" s="190">
        <v>29</v>
      </c>
      <c r="B33" s="190">
        <v>29</v>
      </c>
      <c r="C33" s="190" t="s">
        <v>49</v>
      </c>
      <c r="D33" s="187">
        <v>8</v>
      </c>
      <c r="E33" s="187">
        <v>8</v>
      </c>
      <c r="F33" s="187" t="s">
        <v>381</v>
      </c>
      <c r="G33" s="187">
        <v>8</v>
      </c>
      <c r="H33" s="187">
        <v>8</v>
      </c>
      <c r="I33" s="187" t="s">
        <v>381</v>
      </c>
      <c r="J33" s="187">
        <v>21</v>
      </c>
      <c r="K33" s="187">
        <v>7</v>
      </c>
      <c r="L33" s="187" t="s">
        <v>379</v>
      </c>
      <c r="M33" s="135">
        <f t="shared" si="5"/>
        <v>37</v>
      </c>
      <c r="N33" s="135">
        <f t="shared" si="6"/>
        <v>74</v>
      </c>
      <c r="O33" s="187">
        <v>7.4</v>
      </c>
      <c r="P33" s="189" t="s">
        <v>381</v>
      </c>
      <c r="Q33" s="187">
        <v>8.5</v>
      </c>
      <c r="R33" s="135">
        <v>9</v>
      </c>
      <c r="S33" s="189" t="s">
        <v>380</v>
      </c>
      <c r="T33" s="187">
        <v>8</v>
      </c>
      <c r="U33" s="187">
        <v>8</v>
      </c>
      <c r="V33" s="189" t="s">
        <v>381</v>
      </c>
      <c r="W33" s="187">
        <v>26.5</v>
      </c>
      <c r="X33" s="187">
        <v>9</v>
      </c>
      <c r="Y33" s="189" t="s">
        <v>380</v>
      </c>
      <c r="Z33" s="135">
        <f t="shared" si="7"/>
        <v>43</v>
      </c>
      <c r="AA33" s="187">
        <f t="shared" si="0"/>
        <v>86</v>
      </c>
      <c r="AB33" s="135">
        <f t="shared" si="8"/>
        <v>8.6</v>
      </c>
      <c r="AC33" s="189" t="s">
        <v>380</v>
      </c>
      <c r="AD33" s="187">
        <v>9</v>
      </c>
      <c r="AE33" s="187">
        <v>9</v>
      </c>
      <c r="AF33" s="189" t="s">
        <v>380</v>
      </c>
      <c r="AG33" s="187">
        <v>9</v>
      </c>
      <c r="AH33" s="187">
        <v>9</v>
      </c>
      <c r="AI33" s="189" t="s">
        <v>380</v>
      </c>
      <c r="AJ33" s="187">
        <v>28.5</v>
      </c>
      <c r="AK33" s="187">
        <v>10</v>
      </c>
      <c r="AL33" s="189" t="s">
        <v>375</v>
      </c>
      <c r="AM33" s="135">
        <f t="shared" si="9"/>
        <v>46.5</v>
      </c>
      <c r="AN33" s="135">
        <f t="shared" si="10"/>
        <v>93</v>
      </c>
      <c r="AO33" s="135">
        <f t="shared" si="11"/>
        <v>9.3000000000000007</v>
      </c>
      <c r="AP33" s="189" t="s">
        <v>375</v>
      </c>
      <c r="AQ33" s="187">
        <v>10</v>
      </c>
      <c r="AR33" s="187">
        <v>10</v>
      </c>
      <c r="AS33" s="189" t="s">
        <v>375</v>
      </c>
      <c r="AT33" s="187">
        <v>7.5</v>
      </c>
      <c r="AU33" s="187">
        <v>8</v>
      </c>
      <c r="AV33" s="189" t="s">
        <v>381</v>
      </c>
      <c r="AW33" s="187">
        <v>29.5</v>
      </c>
      <c r="AX33" s="187">
        <v>10</v>
      </c>
      <c r="AY33" s="189" t="s">
        <v>375</v>
      </c>
      <c r="AZ33" s="187">
        <f t="shared" si="12"/>
        <v>47</v>
      </c>
      <c r="BA33" s="135">
        <f t="shared" si="13"/>
        <v>94</v>
      </c>
      <c r="BB33" s="135">
        <f t="shared" si="14"/>
        <v>9.4</v>
      </c>
      <c r="BC33" s="189" t="s">
        <v>375</v>
      </c>
      <c r="BD33" s="187">
        <v>10</v>
      </c>
      <c r="BE33" s="187" t="s">
        <v>375</v>
      </c>
      <c r="BF33" s="187">
        <v>10</v>
      </c>
      <c r="BG33" s="187" t="s">
        <v>375</v>
      </c>
      <c r="BH33" s="187">
        <v>10</v>
      </c>
      <c r="BI33" s="187" t="s">
        <v>375</v>
      </c>
      <c r="BJ33" s="187">
        <v>9</v>
      </c>
      <c r="BK33" s="187" t="s">
        <v>380</v>
      </c>
      <c r="BL33" s="135">
        <f t="shared" si="1"/>
        <v>173.5</v>
      </c>
      <c r="BM33" s="135">
        <f t="shared" si="15"/>
        <v>86.75</v>
      </c>
      <c r="BN33" s="187">
        <v>9</v>
      </c>
      <c r="BO33" s="189" t="s">
        <v>380</v>
      </c>
      <c r="BP33" s="187">
        <v>32</v>
      </c>
      <c r="BQ33" s="56">
        <f t="shared" si="2"/>
        <v>69</v>
      </c>
      <c r="BR33" s="135">
        <f t="shared" si="16"/>
        <v>6.9</v>
      </c>
      <c r="BS33" s="189" t="s">
        <v>379</v>
      </c>
      <c r="BT33" s="187">
        <v>37.5</v>
      </c>
      <c r="BU33" s="135">
        <f t="shared" si="3"/>
        <v>80.5</v>
      </c>
      <c r="BV33" s="135">
        <f t="shared" si="17"/>
        <v>8.0500000000000007</v>
      </c>
      <c r="BW33" s="189" t="s">
        <v>380</v>
      </c>
      <c r="BX33" s="15">
        <v>25.2</v>
      </c>
      <c r="BY33" s="135">
        <f t="shared" si="4"/>
        <v>71.7</v>
      </c>
      <c r="BZ33" s="135">
        <f t="shared" si="21"/>
        <v>7.17</v>
      </c>
      <c r="CA33" s="189" t="s">
        <v>381</v>
      </c>
      <c r="CB33" s="15">
        <v>42.5</v>
      </c>
      <c r="CC33" s="110">
        <f t="shared" si="18"/>
        <v>89.5</v>
      </c>
      <c r="CD33" s="187">
        <v>8.9</v>
      </c>
      <c r="CE33" s="189" t="s">
        <v>380</v>
      </c>
      <c r="CF33" s="187">
        <v>10</v>
      </c>
      <c r="CG33" s="189" t="s">
        <v>375</v>
      </c>
      <c r="CH33" s="187">
        <v>9</v>
      </c>
      <c r="CI33" s="189" t="s">
        <v>380</v>
      </c>
      <c r="CJ33" s="187">
        <v>9</v>
      </c>
      <c r="CK33" s="189" t="s">
        <v>380</v>
      </c>
      <c r="CL33" s="189">
        <v>8</v>
      </c>
      <c r="CM33" s="189" t="s">
        <v>381</v>
      </c>
      <c r="CN33" s="135">
        <f t="shared" si="19"/>
        <v>310.7</v>
      </c>
      <c r="CO33" s="10">
        <f t="shared" si="20"/>
        <v>77.674999999999997</v>
      </c>
      <c r="CP33" s="187">
        <v>8</v>
      </c>
      <c r="CQ33" s="189" t="s">
        <v>381</v>
      </c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</row>
    <row r="34" spans="1:105" ht="14.1" customHeight="1">
      <c r="A34" s="190">
        <v>30</v>
      </c>
      <c r="B34" s="190">
        <v>30</v>
      </c>
      <c r="C34" s="190" t="s">
        <v>420</v>
      </c>
      <c r="D34" s="187">
        <v>9</v>
      </c>
      <c r="E34" s="187">
        <v>9</v>
      </c>
      <c r="F34" s="187" t="s">
        <v>380</v>
      </c>
      <c r="G34" s="187">
        <v>8</v>
      </c>
      <c r="H34" s="187">
        <v>8</v>
      </c>
      <c r="I34" s="187" t="s">
        <v>381</v>
      </c>
      <c r="J34" s="187">
        <v>27</v>
      </c>
      <c r="K34" s="187">
        <v>9</v>
      </c>
      <c r="L34" s="187" t="s">
        <v>380</v>
      </c>
      <c r="M34" s="135">
        <f t="shared" si="5"/>
        <v>44</v>
      </c>
      <c r="N34" s="135">
        <f t="shared" si="6"/>
        <v>88</v>
      </c>
      <c r="O34" s="187">
        <v>8.8000000000000007</v>
      </c>
      <c r="P34" s="189" t="s">
        <v>380</v>
      </c>
      <c r="Q34" s="187">
        <v>9.5</v>
      </c>
      <c r="R34" s="135">
        <v>10</v>
      </c>
      <c r="S34" s="189" t="s">
        <v>375</v>
      </c>
      <c r="T34" s="187">
        <v>7.5</v>
      </c>
      <c r="U34" s="187">
        <v>8</v>
      </c>
      <c r="V34" s="189" t="s">
        <v>381</v>
      </c>
      <c r="W34" s="187">
        <v>26.5</v>
      </c>
      <c r="X34" s="187">
        <v>9</v>
      </c>
      <c r="Y34" s="189" t="s">
        <v>380</v>
      </c>
      <c r="Z34" s="135">
        <f t="shared" si="7"/>
        <v>43.5</v>
      </c>
      <c r="AA34" s="187">
        <f>Z34/50*100</f>
        <v>87</v>
      </c>
      <c r="AB34" s="135">
        <f t="shared" si="8"/>
        <v>8.6999999999999993</v>
      </c>
      <c r="AC34" s="189" t="s">
        <v>380</v>
      </c>
      <c r="AD34" s="187">
        <v>10</v>
      </c>
      <c r="AE34" s="187">
        <v>10</v>
      </c>
      <c r="AF34" s="189" t="s">
        <v>375</v>
      </c>
      <c r="AG34" s="187">
        <v>10</v>
      </c>
      <c r="AH34" s="187">
        <v>10</v>
      </c>
      <c r="AI34" s="189" t="s">
        <v>375</v>
      </c>
      <c r="AJ34" s="187">
        <v>28</v>
      </c>
      <c r="AK34" s="187">
        <v>10</v>
      </c>
      <c r="AL34" s="189" t="s">
        <v>375</v>
      </c>
      <c r="AM34" s="135">
        <f t="shared" si="9"/>
        <v>48</v>
      </c>
      <c r="AN34" s="135">
        <f t="shared" si="10"/>
        <v>96</v>
      </c>
      <c r="AO34" s="135">
        <f t="shared" si="11"/>
        <v>9.6</v>
      </c>
      <c r="AP34" s="189" t="s">
        <v>375</v>
      </c>
      <c r="AQ34" s="187">
        <v>10</v>
      </c>
      <c r="AR34" s="187">
        <v>10</v>
      </c>
      <c r="AS34" s="189" t="s">
        <v>375</v>
      </c>
      <c r="AT34" s="187">
        <v>10</v>
      </c>
      <c r="AU34" s="187">
        <v>10</v>
      </c>
      <c r="AV34" s="189" t="s">
        <v>375</v>
      </c>
      <c r="AW34" s="187">
        <v>29.5</v>
      </c>
      <c r="AX34" s="187">
        <v>10</v>
      </c>
      <c r="AY34" s="189" t="s">
        <v>375</v>
      </c>
      <c r="AZ34" s="187">
        <f t="shared" si="12"/>
        <v>49.5</v>
      </c>
      <c r="BA34" s="135">
        <f t="shared" si="13"/>
        <v>99</v>
      </c>
      <c r="BB34" s="135">
        <f t="shared" si="14"/>
        <v>9.9</v>
      </c>
      <c r="BC34" s="189" t="s">
        <v>375</v>
      </c>
      <c r="BD34" s="187">
        <v>10</v>
      </c>
      <c r="BE34" s="187" t="s">
        <v>375</v>
      </c>
      <c r="BF34" s="187">
        <v>10</v>
      </c>
      <c r="BG34" s="187" t="s">
        <v>375</v>
      </c>
      <c r="BH34" s="187">
        <v>10</v>
      </c>
      <c r="BI34" s="187" t="s">
        <v>375</v>
      </c>
      <c r="BJ34" s="187">
        <v>10</v>
      </c>
      <c r="BK34" s="187" t="s">
        <v>375</v>
      </c>
      <c r="BL34" s="135">
        <f>M34+Z34+AM34+AZ34</f>
        <v>185</v>
      </c>
      <c r="BM34" s="135">
        <f t="shared" si="15"/>
        <v>92.5</v>
      </c>
      <c r="BN34" s="187">
        <v>10</v>
      </c>
      <c r="BO34" s="189" t="s">
        <v>375</v>
      </c>
      <c r="BP34" s="187">
        <v>47</v>
      </c>
      <c r="BQ34" s="56">
        <f>M34+BP34</f>
        <v>91</v>
      </c>
      <c r="BR34" s="135">
        <f t="shared" si="16"/>
        <v>9.1</v>
      </c>
      <c r="BS34" s="189" t="s">
        <v>375</v>
      </c>
      <c r="BT34" s="187">
        <v>44</v>
      </c>
      <c r="BU34" s="135">
        <f t="shared" si="3"/>
        <v>87.5</v>
      </c>
      <c r="BV34" s="135">
        <f t="shared" si="17"/>
        <v>8.75</v>
      </c>
      <c r="BW34" s="189" t="s">
        <v>380</v>
      </c>
      <c r="BX34" s="15">
        <v>37.299999999999997</v>
      </c>
      <c r="BY34" s="135">
        <f t="shared" si="4"/>
        <v>85.3</v>
      </c>
      <c r="BZ34" s="135">
        <f t="shared" si="21"/>
        <v>8.5299999999999994</v>
      </c>
      <c r="CA34" s="189" t="s">
        <v>380</v>
      </c>
      <c r="CB34" s="15">
        <v>47</v>
      </c>
      <c r="CC34" s="110">
        <f t="shared" si="18"/>
        <v>96.5</v>
      </c>
      <c r="CD34" s="187">
        <v>9.6</v>
      </c>
      <c r="CE34" s="189" t="s">
        <v>375</v>
      </c>
      <c r="CF34" s="187">
        <v>10</v>
      </c>
      <c r="CG34" s="189" t="s">
        <v>375</v>
      </c>
      <c r="CH34" s="187">
        <v>10</v>
      </c>
      <c r="CI34" s="189" t="s">
        <v>375</v>
      </c>
      <c r="CJ34" s="187">
        <v>10</v>
      </c>
      <c r="CK34" s="189" t="s">
        <v>375</v>
      </c>
      <c r="CL34" s="187">
        <v>10</v>
      </c>
      <c r="CM34" s="189" t="s">
        <v>375</v>
      </c>
      <c r="CN34" s="135">
        <f t="shared" si="19"/>
        <v>360.3</v>
      </c>
      <c r="CO34" s="10">
        <f t="shared" si="20"/>
        <v>90.075000000000003</v>
      </c>
      <c r="CP34" s="187">
        <v>9</v>
      </c>
      <c r="CQ34" s="189" t="s">
        <v>380</v>
      </c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</row>
    <row r="35" spans="1:105" ht="14.1" customHeight="1">
      <c r="A35" s="190">
        <v>31</v>
      </c>
      <c r="B35" s="190">
        <v>31</v>
      </c>
      <c r="C35" s="190" t="s">
        <v>421</v>
      </c>
      <c r="D35" s="187">
        <v>10</v>
      </c>
      <c r="E35" s="187">
        <v>10</v>
      </c>
      <c r="F35" s="187" t="s">
        <v>375</v>
      </c>
      <c r="G35" s="187">
        <v>10</v>
      </c>
      <c r="H35" s="187">
        <v>10</v>
      </c>
      <c r="I35" s="187" t="s">
        <v>375</v>
      </c>
      <c r="J35" s="187">
        <v>29.4</v>
      </c>
      <c r="K35" s="187">
        <v>10</v>
      </c>
      <c r="L35" s="187" t="s">
        <v>375</v>
      </c>
      <c r="M35" s="135">
        <f t="shared" si="5"/>
        <v>49.4</v>
      </c>
      <c r="N35" s="135">
        <f t="shared" si="6"/>
        <v>98.8</v>
      </c>
      <c r="O35" s="187">
        <v>9.8000000000000007</v>
      </c>
      <c r="P35" s="189" t="s">
        <v>375</v>
      </c>
      <c r="Q35" s="187">
        <v>10</v>
      </c>
      <c r="R35" s="135">
        <v>10</v>
      </c>
      <c r="S35" s="189" t="s">
        <v>375</v>
      </c>
      <c r="T35" s="187">
        <v>10</v>
      </c>
      <c r="U35" s="187">
        <v>10</v>
      </c>
      <c r="V35" s="189" t="s">
        <v>375</v>
      </c>
      <c r="W35" s="187">
        <v>27.2</v>
      </c>
      <c r="X35" s="187">
        <v>9</v>
      </c>
      <c r="Y35" s="189" t="s">
        <v>380</v>
      </c>
      <c r="Z35" s="135">
        <f t="shared" si="7"/>
        <v>47.2</v>
      </c>
      <c r="AA35" s="187">
        <f>Z35/50*100</f>
        <v>94.4</v>
      </c>
      <c r="AB35" s="135">
        <f t="shared" si="8"/>
        <v>9.4400000000000013</v>
      </c>
      <c r="AC35" s="189" t="s">
        <v>375</v>
      </c>
      <c r="AD35" s="187">
        <v>10</v>
      </c>
      <c r="AE35" s="187">
        <v>10</v>
      </c>
      <c r="AF35" s="189" t="s">
        <v>375</v>
      </c>
      <c r="AG35" s="187">
        <v>10</v>
      </c>
      <c r="AH35" s="187">
        <v>10</v>
      </c>
      <c r="AI35" s="189" t="s">
        <v>375</v>
      </c>
      <c r="AJ35" s="187">
        <v>30</v>
      </c>
      <c r="AK35" s="187">
        <v>10</v>
      </c>
      <c r="AL35" s="189" t="s">
        <v>375</v>
      </c>
      <c r="AM35" s="135">
        <f t="shared" si="9"/>
        <v>50</v>
      </c>
      <c r="AN35" s="135">
        <f t="shared" si="10"/>
        <v>100</v>
      </c>
      <c r="AO35" s="135">
        <f t="shared" si="11"/>
        <v>10</v>
      </c>
      <c r="AP35" s="189" t="s">
        <v>375</v>
      </c>
      <c r="AQ35" s="187">
        <v>10</v>
      </c>
      <c r="AR35" s="187">
        <v>10</v>
      </c>
      <c r="AS35" s="189" t="s">
        <v>375</v>
      </c>
      <c r="AT35" s="187">
        <v>10</v>
      </c>
      <c r="AU35" s="187">
        <v>10</v>
      </c>
      <c r="AV35" s="189" t="s">
        <v>375</v>
      </c>
      <c r="AW35" s="187">
        <v>29.5</v>
      </c>
      <c r="AX35" s="187">
        <v>10</v>
      </c>
      <c r="AY35" s="189" t="s">
        <v>375</v>
      </c>
      <c r="AZ35" s="187">
        <f t="shared" si="12"/>
        <v>49.5</v>
      </c>
      <c r="BA35" s="135">
        <f t="shared" si="13"/>
        <v>99</v>
      </c>
      <c r="BB35" s="135">
        <f t="shared" si="14"/>
        <v>9.9</v>
      </c>
      <c r="BC35" s="189" t="s">
        <v>375</v>
      </c>
      <c r="BD35" s="187">
        <v>10</v>
      </c>
      <c r="BE35" s="187" t="s">
        <v>375</v>
      </c>
      <c r="BF35" s="187">
        <v>10</v>
      </c>
      <c r="BG35" s="187" t="s">
        <v>375</v>
      </c>
      <c r="BH35" s="187">
        <v>10</v>
      </c>
      <c r="BI35" s="187" t="s">
        <v>375</v>
      </c>
      <c r="BJ35" s="187">
        <v>10</v>
      </c>
      <c r="BK35" s="187" t="s">
        <v>375</v>
      </c>
      <c r="BL35" s="135">
        <f>M35+Z35+AM35+AZ35</f>
        <v>196.1</v>
      </c>
      <c r="BM35" s="135">
        <f t="shared" si="15"/>
        <v>98.05</v>
      </c>
      <c r="BN35" s="187">
        <v>10</v>
      </c>
      <c r="BO35" s="189" t="s">
        <v>375</v>
      </c>
      <c r="BP35" s="187">
        <v>48.2</v>
      </c>
      <c r="BQ35" s="56">
        <f>M35+BP35</f>
        <v>97.6</v>
      </c>
      <c r="BR35" s="135">
        <f t="shared" si="16"/>
        <v>9.76</v>
      </c>
      <c r="BS35" s="189" t="s">
        <v>375</v>
      </c>
      <c r="BT35" s="187">
        <v>49.5</v>
      </c>
      <c r="BU35" s="135">
        <f t="shared" si="3"/>
        <v>96.7</v>
      </c>
      <c r="BV35" s="135">
        <f t="shared" si="17"/>
        <v>9.67</v>
      </c>
      <c r="BW35" s="189" t="s">
        <v>375</v>
      </c>
      <c r="BX35" s="15">
        <v>48.2</v>
      </c>
      <c r="BY35" s="135">
        <f t="shared" si="4"/>
        <v>98.2</v>
      </c>
      <c r="BZ35" s="135">
        <f t="shared" si="21"/>
        <v>9.82</v>
      </c>
      <c r="CA35" s="189" t="s">
        <v>375</v>
      </c>
      <c r="CB35" s="15">
        <v>49</v>
      </c>
      <c r="CC35" s="110">
        <f t="shared" si="18"/>
        <v>98.5</v>
      </c>
      <c r="CD35" s="187">
        <v>9.8000000000000007</v>
      </c>
      <c r="CE35" s="189" t="s">
        <v>375</v>
      </c>
      <c r="CF35" s="187">
        <v>10</v>
      </c>
      <c r="CG35" s="189" t="s">
        <v>375</v>
      </c>
      <c r="CH35" s="187">
        <v>10</v>
      </c>
      <c r="CI35" s="189" t="s">
        <v>375</v>
      </c>
      <c r="CJ35" s="187">
        <v>10</v>
      </c>
      <c r="CK35" s="189" t="s">
        <v>375</v>
      </c>
      <c r="CL35" s="187">
        <v>10</v>
      </c>
      <c r="CM35" s="189" t="s">
        <v>375</v>
      </c>
      <c r="CN35" s="135">
        <f t="shared" si="19"/>
        <v>391</v>
      </c>
      <c r="CO35" s="10">
        <f t="shared" si="20"/>
        <v>97.75</v>
      </c>
      <c r="CP35" s="187">
        <v>10</v>
      </c>
      <c r="CQ35" s="189" t="s">
        <v>375</v>
      </c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</row>
  </sheetData>
  <mergeCells count="44">
    <mergeCell ref="A1:BO1"/>
    <mergeCell ref="A2:A4"/>
    <mergeCell ref="B2:B4"/>
    <mergeCell ref="C2:C4"/>
    <mergeCell ref="D2:P2"/>
    <mergeCell ref="Q2:AC2"/>
    <mergeCell ref="AD2:AP2"/>
    <mergeCell ref="AQ2:BC2"/>
    <mergeCell ref="BD2:BE3"/>
    <mergeCell ref="BO2:BO4"/>
    <mergeCell ref="T3:V3"/>
    <mergeCell ref="W3:Y3"/>
    <mergeCell ref="Z3:AC3"/>
    <mergeCell ref="AD3:AF3"/>
    <mergeCell ref="AG3:AI3"/>
    <mergeCell ref="AJ3:AL3"/>
    <mergeCell ref="AM3:AP3"/>
    <mergeCell ref="BY2:CA3"/>
    <mergeCell ref="BF2:BG3"/>
    <mergeCell ref="BH2:BI3"/>
    <mergeCell ref="BL2:BL4"/>
    <mergeCell ref="BM2:BM4"/>
    <mergeCell ref="BN2:BN4"/>
    <mergeCell ref="AQ3:AS3"/>
    <mergeCell ref="AT3:AV3"/>
    <mergeCell ref="AW3:AY3"/>
    <mergeCell ref="AZ3:BC3"/>
    <mergeCell ref="D3:F3"/>
    <mergeCell ref="G3:I3"/>
    <mergeCell ref="J3:L3"/>
    <mergeCell ref="M3:P3"/>
    <mergeCell ref="Q3:S3"/>
    <mergeCell ref="BS1:DA1"/>
    <mergeCell ref="BQ2:BS3"/>
    <mergeCell ref="BU2:BW3"/>
    <mergeCell ref="CC2:CE3"/>
    <mergeCell ref="CJ2:CK3"/>
    <mergeCell ref="CL2:CM3"/>
    <mergeCell ref="CN2:CN4"/>
    <mergeCell ref="CO2:CO4"/>
    <mergeCell ref="CP2:CP4"/>
    <mergeCell ref="CQ2:CQ4"/>
    <mergeCell ref="CF2:CG3"/>
    <mergeCell ref="CH2:CI3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23"/>
  <sheetViews>
    <sheetView workbookViewId="0">
      <selection activeCell="F26" sqref="F26"/>
    </sheetView>
  </sheetViews>
  <sheetFormatPr defaultRowHeight="15"/>
  <cols>
    <col min="1" max="1" width="3.7109375" customWidth="1"/>
    <col min="2" max="2" width="4.5703125" customWidth="1"/>
    <col min="3" max="3" width="16.7109375" customWidth="1"/>
    <col min="4" max="4" width="4.42578125" customWidth="1"/>
    <col min="5" max="5" width="5.7109375" customWidth="1"/>
    <col min="6" max="6" width="11.140625" customWidth="1"/>
    <col min="7" max="7" width="5.140625" customWidth="1"/>
    <col min="9" max="9" width="6.28515625" customWidth="1"/>
    <col min="10" max="10" width="5.28515625" customWidth="1"/>
    <col min="11" max="11" width="7.85546875" customWidth="1"/>
    <col min="12" max="12" width="10.85546875" customWidth="1"/>
    <col min="13" max="13" width="5.140625" customWidth="1"/>
    <col min="15" max="15" width="6.42578125" customWidth="1"/>
    <col min="16" max="16" width="4.28515625" customWidth="1"/>
    <col min="17" max="17" width="6" customWidth="1"/>
    <col min="18" max="18" width="11" customWidth="1"/>
    <col min="19" max="19" width="5.5703125" customWidth="1"/>
    <col min="21" max="21" width="5.85546875" customWidth="1"/>
    <col min="22" max="22" width="4.5703125" customWidth="1"/>
    <col min="23" max="23" width="5.140625" customWidth="1"/>
    <col min="24" max="24" width="11.140625" customWidth="1"/>
    <col min="25" max="25" width="5.85546875" customWidth="1"/>
    <col min="27" max="27" width="6.28515625" customWidth="1"/>
    <col min="28" max="28" width="4.42578125" customWidth="1"/>
    <col min="29" max="29" width="5.42578125" customWidth="1"/>
    <col min="30" max="30" width="11.140625" customWidth="1"/>
    <col min="31" max="31" width="5.7109375" customWidth="1"/>
    <col min="32" max="32" width="9.85546875" customWidth="1"/>
    <col min="33" max="33" width="7.140625" customWidth="1"/>
    <col min="34" max="34" width="6.140625" customWidth="1"/>
    <col min="35" max="35" width="6" customWidth="1"/>
    <col min="36" max="36" width="5.5703125" customWidth="1"/>
    <col min="37" max="37" width="7.140625" customWidth="1"/>
  </cols>
  <sheetData>
    <row r="1" spans="1:37" ht="15" customHeight="1">
      <c r="A1" s="466" t="s">
        <v>271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</row>
    <row r="2" spans="1:37" ht="15" customHeight="1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</row>
    <row r="3" spans="1:37" ht="15" customHeight="1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</row>
    <row r="4" spans="1:37">
      <c r="A4" s="468" t="s">
        <v>0</v>
      </c>
      <c r="B4" s="468" t="s">
        <v>9</v>
      </c>
      <c r="C4" s="468" t="s">
        <v>5</v>
      </c>
      <c r="D4" s="330" t="s">
        <v>204</v>
      </c>
      <c r="E4" s="331"/>
      <c r="F4" s="331"/>
      <c r="G4" s="331"/>
      <c r="H4" s="331"/>
      <c r="I4" s="332"/>
      <c r="J4" s="330" t="s">
        <v>210</v>
      </c>
      <c r="K4" s="331"/>
      <c r="L4" s="331"/>
      <c r="M4" s="331"/>
      <c r="N4" s="331"/>
      <c r="O4" s="332"/>
      <c r="P4" s="336" t="s">
        <v>212</v>
      </c>
      <c r="Q4" s="337"/>
      <c r="R4" s="337"/>
      <c r="S4" s="337"/>
      <c r="T4" s="337"/>
      <c r="U4" s="337"/>
      <c r="V4" s="336" t="s">
        <v>3</v>
      </c>
      <c r="W4" s="337"/>
      <c r="X4" s="337"/>
      <c r="Y4" s="337"/>
      <c r="Z4" s="337"/>
      <c r="AA4" s="337"/>
      <c r="AB4" s="476" t="s">
        <v>213</v>
      </c>
      <c r="AC4" s="477"/>
      <c r="AD4" s="477"/>
      <c r="AE4" s="477"/>
      <c r="AF4" s="477"/>
      <c r="AG4" s="478"/>
      <c r="AH4" s="485" t="s">
        <v>273</v>
      </c>
      <c r="AI4" s="468" t="s">
        <v>237</v>
      </c>
      <c r="AJ4" s="471" t="s">
        <v>18</v>
      </c>
      <c r="AK4" s="463" t="s">
        <v>95</v>
      </c>
    </row>
    <row r="5" spans="1:37">
      <c r="A5" s="474"/>
      <c r="B5" s="474"/>
      <c r="C5" s="474"/>
      <c r="D5" s="365"/>
      <c r="E5" s="348"/>
      <c r="F5" s="348"/>
      <c r="G5" s="348"/>
      <c r="H5" s="348"/>
      <c r="I5" s="349"/>
      <c r="J5" s="365"/>
      <c r="K5" s="348"/>
      <c r="L5" s="348"/>
      <c r="M5" s="348"/>
      <c r="N5" s="348"/>
      <c r="O5" s="349"/>
      <c r="P5" s="342"/>
      <c r="Q5" s="343"/>
      <c r="R5" s="343"/>
      <c r="S5" s="343"/>
      <c r="T5" s="343"/>
      <c r="U5" s="343"/>
      <c r="V5" s="342"/>
      <c r="W5" s="343"/>
      <c r="X5" s="343"/>
      <c r="Y5" s="343"/>
      <c r="Z5" s="343"/>
      <c r="AA5" s="343"/>
      <c r="AB5" s="479"/>
      <c r="AC5" s="480"/>
      <c r="AD5" s="480"/>
      <c r="AE5" s="480"/>
      <c r="AF5" s="480"/>
      <c r="AG5" s="481"/>
      <c r="AH5" s="486"/>
      <c r="AI5" s="469"/>
      <c r="AJ5" s="472"/>
      <c r="AK5" s="464"/>
    </row>
    <row r="6" spans="1:37">
      <c r="A6" s="474"/>
      <c r="B6" s="474"/>
      <c r="C6" s="474"/>
      <c r="D6" s="333"/>
      <c r="E6" s="334"/>
      <c r="F6" s="334"/>
      <c r="G6" s="334"/>
      <c r="H6" s="334"/>
      <c r="I6" s="335"/>
      <c r="J6" s="333"/>
      <c r="K6" s="334"/>
      <c r="L6" s="334"/>
      <c r="M6" s="334"/>
      <c r="N6" s="334"/>
      <c r="O6" s="335"/>
      <c r="P6" s="339"/>
      <c r="Q6" s="340"/>
      <c r="R6" s="340"/>
      <c r="S6" s="340"/>
      <c r="T6" s="340"/>
      <c r="U6" s="340"/>
      <c r="V6" s="339"/>
      <c r="W6" s="340"/>
      <c r="X6" s="340"/>
      <c r="Y6" s="340"/>
      <c r="Z6" s="340"/>
      <c r="AA6" s="340"/>
      <c r="AB6" s="482"/>
      <c r="AC6" s="483"/>
      <c r="AD6" s="483"/>
      <c r="AE6" s="483"/>
      <c r="AF6" s="483"/>
      <c r="AG6" s="484"/>
      <c r="AH6" s="487"/>
      <c r="AI6" s="469"/>
      <c r="AJ6" s="472"/>
      <c r="AK6" s="464"/>
    </row>
    <row r="7" spans="1:37" ht="60">
      <c r="A7" s="475"/>
      <c r="B7" s="475"/>
      <c r="C7" s="475"/>
      <c r="D7" s="58" t="s">
        <v>205</v>
      </c>
      <c r="E7" s="58" t="s">
        <v>206</v>
      </c>
      <c r="F7" s="58" t="s">
        <v>215</v>
      </c>
      <c r="G7" s="58" t="s">
        <v>208</v>
      </c>
      <c r="H7" s="58" t="s">
        <v>209</v>
      </c>
      <c r="I7" s="59" t="s">
        <v>17</v>
      </c>
      <c r="J7" s="58" t="s">
        <v>205</v>
      </c>
      <c r="K7" s="58" t="s">
        <v>206</v>
      </c>
      <c r="L7" s="58" t="s">
        <v>215</v>
      </c>
      <c r="M7" s="58" t="s">
        <v>208</v>
      </c>
      <c r="N7" s="58" t="s">
        <v>209</v>
      </c>
      <c r="O7" s="59" t="s">
        <v>17</v>
      </c>
      <c r="P7" s="58" t="s">
        <v>205</v>
      </c>
      <c r="Q7" s="58" t="s">
        <v>206</v>
      </c>
      <c r="R7" s="58" t="s">
        <v>215</v>
      </c>
      <c r="S7" s="58" t="s">
        <v>208</v>
      </c>
      <c r="T7" s="58" t="s">
        <v>209</v>
      </c>
      <c r="U7" s="59" t="s">
        <v>17</v>
      </c>
      <c r="V7" s="58" t="s">
        <v>205</v>
      </c>
      <c r="W7" s="58" t="s">
        <v>206</v>
      </c>
      <c r="X7" s="58" t="s">
        <v>248</v>
      </c>
      <c r="Y7" s="58" t="s">
        <v>208</v>
      </c>
      <c r="Z7" s="58" t="s">
        <v>209</v>
      </c>
      <c r="AA7" s="59" t="s">
        <v>17</v>
      </c>
      <c r="AB7" s="58" t="s">
        <v>205</v>
      </c>
      <c r="AC7" s="58" t="s">
        <v>206</v>
      </c>
      <c r="AD7" s="58" t="s">
        <v>248</v>
      </c>
      <c r="AE7" s="58" t="s">
        <v>208</v>
      </c>
      <c r="AF7" s="58" t="s">
        <v>209</v>
      </c>
      <c r="AG7" s="59" t="s">
        <v>17</v>
      </c>
      <c r="AH7" s="59" t="s">
        <v>17</v>
      </c>
      <c r="AI7" s="470"/>
      <c r="AJ7" s="473"/>
      <c r="AK7" s="465"/>
    </row>
    <row r="8" spans="1:37" ht="24.75" customHeight="1">
      <c r="A8" s="61">
        <v>1</v>
      </c>
      <c r="B8" s="61">
        <v>1</v>
      </c>
      <c r="C8" s="40" t="s">
        <v>277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45"/>
    </row>
    <row r="9" spans="1:37" ht="21.75" customHeight="1">
      <c r="A9" s="61">
        <v>2</v>
      </c>
      <c r="B9" s="61">
        <v>2</v>
      </c>
      <c r="C9" s="40" t="s">
        <v>364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45"/>
    </row>
    <row r="10" spans="1:37" ht="31.5">
      <c r="A10" s="61">
        <v>3</v>
      </c>
      <c r="B10" s="61">
        <v>3</v>
      </c>
      <c r="C10" s="40" t="s">
        <v>365</v>
      </c>
      <c r="D10" s="68"/>
      <c r="E10" s="68"/>
      <c r="F10" s="41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45"/>
    </row>
    <row r="11" spans="1:37" ht="31.5">
      <c r="A11" s="61">
        <v>4</v>
      </c>
      <c r="B11" s="61">
        <v>4</v>
      </c>
      <c r="C11" s="40" t="s">
        <v>366</v>
      </c>
      <c r="D11" s="68"/>
      <c r="E11" s="68"/>
      <c r="F11" s="44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45"/>
    </row>
    <row r="12" spans="1:37" ht="31.5">
      <c r="A12" s="61">
        <v>5</v>
      </c>
      <c r="B12" s="61">
        <v>5</v>
      </c>
      <c r="C12" s="40" t="s">
        <v>274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45"/>
    </row>
    <row r="13" spans="1:37" ht="15.75">
      <c r="A13" s="9">
        <v>6</v>
      </c>
      <c r="B13" s="62">
        <v>6</v>
      </c>
      <c r="C13" s="41" t="s">
        <v>367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45"/>
    </row>
    <row r="14" spans="1:37" ht="15.75">
      <c r="A14" s="9">
        <v>7</v>
      </c>
      <c r="B14" s="62">
        <v>7</v>
      </c>
      <c r="C14" s="40" t="s">
        <v>368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45"/>
    </row>
    <row r="15" spans="1:37" ht="19.5" customHeight="1">
      <c r="A15" s="9">
        <v>8</v>
      </c>
      <c r="B15" s="62">
        <v>8</v>
      </c>
      <c r="C15" s="40" t="s">
        <v>369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45"/>
    </row>
    <row r="16" spans="1:37" ht="15" customHeight="1">
      <c r="A16" s="9">
        <v>9</v>
      </c>
      <c r="B16" s="62">
        <v>9</v>
      </c>
      <c r="C16" s="41" t="s">
        <v>370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45"/>
    </row>
    <row r="17" spans="1:37" ht="15.75">
      <c r="A17" s="9">
        <v>10</v>
      </c>
      <c r="B17" s="62">
        <v>10</v>
      </c>
      <c r="C17" s="44" t="s">
        <v>371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45"/>
    </row>
    <row r="18" spans="1:37" ht="15.75">
      <c r="A18" s="9">
        <v>11</v>
      </c>
      <c r="B18" s="62">
        <v>11</v>
      </c>
      <c r="C18" s="44" t="s">
        <v>372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45"/>
    </row>
    <row r="19" spans="1:37" ht="15.75">
      <c r="A19" s="9">
        <v>12</v>
      </c>
      <c r="B19" s="62">
        <v>12</v>
      </c>
      <c r="C19" s="44" t="s">
        <v>276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45"/>
    </row>
    <row r="20" spans="1:37" ht="15.75">
      <c r="A20" s="9">
        <v>13</v>
      </c>
      <c r="B20" s="62">
        <v>13</v>
      </c>
      <c r="C20" s="44" t="s">
        <v>373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45"/>
    </row>
    <row r="21" spans="1:37">
      <c r="A21" s="9">
        <v>14</v>
      </c>
      <c r="B21" s="62">
        <v>14</v>
      </c>
      <c r="C21" s="65" t="s">
        <v>275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45"/>
    </row>
    <row r="22" spans="1:37" ht="15.75">
      <c r="A22" s="9">
        <v>15</v>
      </c>
      <c r="B22" s="62">
        <v>15</v>
      </c>
      <c r="C22" s="66" t="s">
        <v>374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45"/>
    </row>
    <row r="23" spans="1:37" ht="15.75">
      <c r="A23" s="9">
        <v>16</v>
      </c>
      <c r="B23" s="62">
        <v>16</v>
      </c>
      <c r="C23" s="66" t="s">
        <v>278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45"/>
    </row>
  </sheetData>
  <mergeCells count="13">
    <mergeCell ref="AK4:AK7"/>
    <mergeCell ref="A1:AK3"/>
    <mergeCell ref="AI4:AI7"/>
    <mergeCell ref="AJ4:AJ7"/>
    <mergeCell ref="A4:A7"/>
    <mergeCell ref="B4:B7"/>
    <mergeCell ref="C4:C7"/>
    <mergeCell ref="D4:I6"/>
    <mergeCell ref="J4:O6"/>
    <mergeCell ref="P4:U6"/>
    <mergeCell ref="V4:AA6"/>
    <mergeCell ref="AB4:AG6"/>
    <mergeCell ref="AH4:AH6"/>
  </mergeCells>
  <pageMargins left="0.3" right="0.16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6"/>
  <sheetViews>
    <sheetView topLeftCell="A2" workbookViewId="0">
      <selection activeCell="L6" sqref="L6"/>
    </sheetView>
  </sheetViews>
  <sheetFormatPr defaultRowHeight="15"/>
  <cols>
    <col min="1" max="1" width="6.28515625" style="2" customWidth="1"/>
    <col min="2" max="2" width="13.5703125" style="2" customWidth="1"/>
    <col min="3" max="3" width="5.140625" style="2" customWidth="1"/>
    <col min="4" max="4" width="4.7109375" style="2" customWidth="1"/>
    <col min="5" max="5" width="6.5703125" style="2" customWidth="1"/>
    <col min="6" max="6" width="5.140625" style="2" customWidth="1"/>
    <col min="7" max="7" width="5.42578125" style="2" customWidth="1"/>
    <col min="8" max="8" width="7" style="2" customWidth="1"/>
    <col min="9" max="9" width="5.7109375" style="2" customWidth="1"/>
    <col min="10" max="10" width="6.7109375" style="2" customWidth="1"/>
    <col min="11" max="11" width="7.140625" style="2" customWidth="1"/>
    <col min="12" max="12" width="6.7109375" style="2" customWidth="1"/>
    <col min="13" max="13" width="6.5703125" style="2" customWidth="1"/>
    <col min="14" max="14" width="6.140625" style="2" customWidth="1"/>
    <col min="15" max="15" width="6" style="2" customWidth="1"/>
    <col min="16" max="17" width="6.28515625" style="2" customWidth="1"/>
    <col min="18" max="18" width="7.28515625" style="2" customWidth="1"/>
    <col min="19" max="19" width="8.85546875" style="2" customWidth="1"/>
    <col min="20" max="23" width="9.140625" style="2"/>
    <col min="24" max="24" width="11" style="2" customWidth="1"/>
    <col min="25" max="29" width="9.140625" style="2"/>
    <col min="30" max="30" width="11.140625" style="2" customWidth="1"/>
    <col min="31" max="16384" width="9.140625" style="2"/>
  </cols>
  <sheetData>
    <row r="1" spans="1:21" hidden="1"/>
    <row r="2" spans="1:21" ht="63.75" customHeight="1" thickBot="1">
      <c r="A2" s="494" t="s">
        <v>441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</row>
    <row r="3" spans="1:21" ht="34.5" customHeight="1" thickBot="1">
      <c r="A3" s="496" t="s">
        <v>426</v>
      </c>
      <c r="B3" s="496" t="s">
        <v>427</v>
      </c>
      <c r="C3" s="488" t="s">
        <v>428</v>
      </c>
      <c r="D3" s="489"/>
      <c r="E3" s="490"/>
      <c r="F3" s="488" t="s">
        <v>429</v>
      </c>
      <c r="G3" s="489"/>
      <c r="H3" s="490"/>
      <c r="I3" s="488" t="s">
        <v>430</v>
      </c>
      <c r="J3" s="489"/>
      <c r="K3" s="490"/>
      <c r="L3" s="488" t="s">
        <v>1</v>
      </c>
      <c r="M3" s="489"/>
      <c r="N3" s="490"/>
      <c r="O3" s="491" t="s">
        <v>431</v>
      </c>
      <c r="P3" s="492"/>
      <c r="Q3" s="493"/>
      <c r="R3" s="197" t="s">
        <v>432</v>
      </c>
      <c r="S3" s="197" t="s">
        <v>18</v>
      </c>
    </row>
    <row r="4" spans="1:21" ht="42.75" customHeight="1" thickBot="1">
      <c r="A4" s="497"/>
      <c r="B4" s="497"/>
      <c r="C4" s="209" t="s">
        <v>433</v>
      </c>
      <c r="D4" s="209" t="s">
        <v>434</v>
      </c>
      <c r="E4" s="209" t="s">
        <v>435</v>
      </c>
      <c r="F4" s="209" t="s">
        <v>433</v>
      </c>
      <c r="G4" s="209" t="s">
        <v>434</v>
      </c>
      <c r="H4" s="209" t="s">
        <v>435</v>
      </c>
      <c r="I4" s="209" t="s">
        <v>433</v>
      </c>
      <c r="J4" s="209" t="s">
        <v>434</v>
      </c>
      <c r="K4" s="209" t="s">
        <v>435</v>
      </c>
      <c r="L4" s="209" t="s">
        <v>436</v>
      </c>
      <c r="M4" s="209" t="s">
        <v>437</v>
      </c>
      <c r="N4" s="209" t="s">
        <v>435</v>
      </c>
      <c r="O4" s="209" t="s">
        <v>433</v>
      </c>
      <c r="P4" s="209" t="s">
        <v>434</v>
      </c>
      <c r="Q4" s="209" t="s">
        <v>435</v>
      </c>
      <c r="R4" s="200">
        <v>500</v>
      </c>
      <c r="S4" s="210"/>
    </row>
    <row r="5" spans="1:21" ht="30" customHeight="1" thickBot="1">
      <c r="A5" s="199">
        <v>1101</v>
      </c>
      <c r="B5" s="200" t="s">
        <v>438</v>
      </c>
      <c r="C5" s="201">
        <v>37</v>
      </c>
      <c r="D5" s="201">
        <v>28</v>
      </c>
      <c r="E5" s="201">
        <v>65</v>
      </c>
      <c r="F5" s="201">
        <v>34</v>
      </c>
      <c r="G5" s="201">
        <v>27</v>
      </c>
      <c r="H5" s="201">
        <v>61</v>
      </c>
      <c r="I5" s="201">
        <v>48</v>
      </c>
      <c r="J5" s="201">
        <v>29</v>
      </c>
      <c r="K5" s="201">
        <v>77</v>
      </c>
      <c r="L5" s="201">
        <v>55</v>
      </c>
      <c r="M5" s="201">
        <v>18</v>
      </c>
      <c r="N5" s="201">
        <v>73</v>
      </c>
      <c r="O5" s="201">
        <v>58</v>
      </c>
      <c r="P5" s="201">
        <v>26</v>
      </c>
      <c r="Q5" s="201">
        <v>84</v>
      </c>
      <c r="R5" s="201">
        <v>360</v>
      </c>
      <c r="S5" s="202">
        <v>0.72</v>
      </c>
    </row>
    <row r="6" spans="1:21" ht="30" customHeight="1" thickBot="1">
      <c r="A6" s="203">
        <v>1102</v>
      </c>
      <c r="B6" s="204" t="s">
        <v>129</v>
      </c>
      <c r="C6" s="205">
        <v>32</v>
      </c>
      <c r="D6" s="205">
        <v>27</v>
      </c>
      <c r="E6" s="205">
        <v>59</v>
      </c>
      <c r="F6" s="205">
        <v>32</v>
      </c>
      <c r="G6" s="205">
        <v>28</v>
      </c>
      <c r="H6" s="205">
        <v>60</v>
      </c>
      <c r="I6" s="205">
        <v>38</v>
      </c>
      <c r="J6" s="205">
        <v>28</v>
      </c>
      <c r="K6" s="205">
        <v>66</v>
      </c>
      <c r="L6" s="205">
        <v>56</v>
      </c>
      <c r="M6" s="205">
        <v>17</v>
      </c>
      <c r="N6" s="205">
        <v>73</v>
      </c>
      <c r="O6" s="205">
        <v>48</v>
      </c>
      <c r="P6" s="205">
        <v>26</v>
      </c>
      <c r="Q6" s="205">
        <v>74</v>
      </c>
      <c r="R6" s="205">
        <v>332</v>
      </c>
      <c r="S6" s="206">
        <v>0.66400000000000003</v>
      </c>
    </row>
    <row r="7" spans="1:21" ht="30" customHeight="1" thickBot="1">
      <c r="A7" s="207">
        <v>1103</v>
      </c>
      <c r="B7" s="204" t="s">
        <v>130</v>
      </c>
      <c r="C7" s="205">
        <v>47</v>
      </c>
      <c r="D7" s="205">
        <v>28</v>
      </c>
      <c r="E7" s="205">
        <v>75</v>
      </c>
      <c r="F7" s="205">
        <v>43</v>
      </c>
      <c r="G7" s="201">
        <v>28</v>
      </c>
      <c r="H7" s="205">
        <v>71</v>
      </c>
      <c r="I7" s="205">
        <v>40</v>
      </c>
      <c r="J7" s="205">
        <v>18</v>
      </c>
      <c r="K7" s="205">
        <v>58</v>
      </c>
      <c r="L7" s="205">
        <v>50</v>
      </c>
      <c r="M7" s="205">
        <v>17</v>
      </c>
      <c r="N7" s="205">
        <v>67</v>
      </c>
      <c r="O7" s="205">
        <v>55</v>
      </c>
      <c r="P7" s="205">
        <v>27</v>
      </c>
      <c r="Q7" s="205">
        <v>82</v>
      </c>
      <c r="R7" s="205">
        <v>353</v>
      </c>
      <c r="S7" s="208">
        <v>0.71</v>
      </c>
    </row>
    <row r="8" spans="1:21" ht="30" customHeight="1" thickBot="1">
      <c r="A8" s="203">
        <v>1104</v>
      </c>
      <c r="B8" s="204" t="s">
        <v>43</v>
      </c>
      <c r="C8" s="205">
        <v>38</v>
      </c>
      <c r="D8" s="205">
        <v>27</v>
      </c>
      <c r="E8" s="205">
        <v>65</v>
      </c>
      <c r="F8" s="205">
        <v>33</v>
      </c>
      <c r="G8" s="205">
        <v>27</v>
      </c>
      <c r="H8" s="205">
        <v>60</v>
      </c>
      <c r="I8" s="205">
        <v>39</v>
      </c>
      <c r="J8" s="205">
        <v>28</v>
      </c>
      <c r="K8" s="205">
        <v>67</v>
      </c>
      <c r="L8" s="205">
        <v>50</v>
      </c>
      <c r="M8" s="205">
        <v>18</v>
      </c>
      <c r="N8" s="205">
        <v>68</v>
      </c>
      <c r="O8" s="205">
        <v>60</v>
      </c>
      <c r="P8" s="205">
        <v>28</v>
      </c>
      <c r="Q8" s="205">
        <v>88</v>
      </c>
      <c r="R8" s="205">
        <v>348</v>
      </c>
      <c r="S8" s="208">
        <v>0.7</v>
      </c>
    </row>
    <row r="9" spans="1:21" ht="30" customHeight="1" thickBot="1">
      <c r="A9" s="203">
        <v>1105</v>
      </c>
      <c r="B9" s="204" t="s">
        <v>74</v>
      </c>
      <c r="C9" s="205">
        <v>30</v>
      </c>
      <c r="D9" s="205">
        <v>27</v>
      </c>
      <c r="E9" s="205">
        <v>57</v>
      </c>
      <c r="F9" s="205">
        <v>35</v>
      </c>
      <c r="G9" s="205">
        <v>27</v>
      </c>
      <c r="H9" s="205">
        <v>62</v>
      </c>
      <c r="I9" s="205">
        <v>47</v>
      </c>
      <c r="J9" s="205">
        <v>29</v>
      </c>
      <c r="K9" s="205">
        <v>76</v>
      </c>
      <c r="L9" s="205">
        <v>55</v>
      </c>
      <c r="M9" s="205">
        <v>19</v>
      </c>
      <c r="N9" s="205">
        <v>74</v>
      </c>
      <c r="O9" s="205">
        <v>60</v>
      </c>
      <c r="P9" s="205">
        <v>28</v>
      </c>
      <c r="Q9" s="205">
        <v>88</v>
      </c>
      <c r="R9" s="205">
        <v>357</v>
      </c>
      <c r="S9" s="206">
        <v>0.71399999999999997</v>
      </c>
    </row>
    <row r="10" spans="1:21" ht="30" customHeight="1" thickBot="1">
      <c r="A10" s="203">
        <v>1106</v>
      </c>
      <c r="B10" s="204" t="s">
        <v>128</v>
      </c>
      <c r="C10" s="205">
        <v>23</v>
      </c>
      <c r="D10" s="205">
        <v>27</v>
      </c>
      <c r="E10" s="205">
        <v>50</v>
      </c>
      <c r="F10" s="205">
        <v>23</v>
      </c>
      <c r="G10" s="205">
        <v>27</v>
      </c>
      <c r="H10" s="205">
        <v>50</v>
      </c>
      <c r="I10" s="205">
        <v>23</v>
      </c>
      <c r="J10" s="205">
        <v>27</v>
      </c>
      <c r="K10" s="205">
        <v>50</v>
      </c>
      <c r="L10" s="205">
        <v>47</v>
      </c>
      <c r="M10" s="205">
        <v>17</v>
      </c>
      <c r="N10" s="205">
        <v>64</v>
      </c>
      <c r="O10" s="205">
        <v>55</v>
      </c>
      <c r="P10" s="205">
        <v>26</v>
      </c>
      <c r="Q10" s="205">
        <v>81</v>
      </c>
      <c r="R10" s="205">
        <v>295</v>
      </c>
      <c r="S10" s="208">
        <v>0.59</v>
      </c>
    </row>
    <row r="11" spans="1:21" ht="30" customHeight="1" thickBot="1">
      <c r="A11" s="203">
        <v>1107</v>
      </c>
      <c r="B11" s="204" t="s">
        <v>439</v>
      </c>
      <c r="C11" s="205">
        <v>52</v>
      </c>
      <c r="D11" s="205">
        <v>29</v>
      </c>
      <c r="E11" s="205">
        <v>81</v>
      </c>
      <c r="F11" s="205">
        <v>47</v>
      </c>
      <c r="G11" s="205">
        <v>28</v>
      </c>
      <c r="H11" s="205">
        <v>75</v>
      </c>
      <c r="I11" s="205">
        <v>54</v>
      </c>
      <c r="J11" s="205">
        <v>30</v>
      </c>
      <c r="K11" s="205">
        <v>84</v>
      </c>
      <c r="L11" s="205">
        <v>56</v>
      </c>
      <c r="M11" s="205">
        <v>19</v>
      </c>
      <c r="N11" s="205">
        <v>75</v>
      </c>
      <c r="O11" s="205">
        <v>60</v>
      </c>
      <c r="P11" s="205">
        <v>28</v>
      </c>
      <c r="Q11" s="205">
        <v>88</v>
      </c>
      <c r="R11" s="205">
        <v>403</v>
      </c>
      <c r="S11" s="208">
        <v>0.81</v>
      </c>
    </row>
    <row r="12" spans="1:21" ht="30" customHeight="1" thickBot="1">
      <c r="A12" s="203">
        <v>1108</v>
      </c>
      <c r="B12" s="204" t="s">
        <v>7</v>
      </c>
      <c r="C12" s="205">
        <v>56</v>
      </c>
      <c r="D12" s="205">
        <v>29</v>
      </c>
      <c r="E12" s="205">
        <v>85</v>
      </c>
      <c r="F12" s="205">
        <v>56</v>
      </c>
      <c r="G12" s="205">
        <v>29</v>
      </c>
      <c r="H12" s="205">
        <v>85</v>
      </c>
      <c r="I12" s="205">
        <v>58</v>
      </c>
      <c r="J12" s="205">
        <v>19</v>
      </c>
      <c r="K12" s="205">
        <v>77</v>
      </c>
      <c r="L12" s="205">
        <v>61</v>
      </c>
      <c r="M12" s="205">
        <v>19</v>
      </c>
      <c r="N12" s="205">
        <v>80</v>
      </c>
      <c r="O12" s="205">
        <v>60</v>
      </c>
      <c r="P12" s="205">
        <v>28</v>
      </c>
      <c r="Q12" s="205">
        <v>88</v>
      </c>
      <c r="R12" s="205">
        <v>415</v>
      </c>
      <c r="S12" s="208">
        <v>0.83</v>
      </c>
    </row>
    <row r="13" spans="1:21" ht="15.75">
      <c r="A13" s="19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>
      <c r="C14" s="54"/>
    </row>
    <row r="15" spans="1:21">
      <c r="C15" s="54"/>
    </row>
    <row r="16" spans="1:21" ht="15.75">
      <c r="A16" s="198" t="s">
        <v>440</v>
      </c>
    </row>
  </sheetData>
  <mergeCells count="8">
    <mergeCell ref="F3:H3"/>
    <mergeCell ref="I3:K3"/>
    <mergeCell ref="L3:N3"/>
    <mergeCell ref="O3:Q3"/>
    <mergeCell ref="A2:U2"/>
    <mergeCell ref="A3:A4"/>
    <mergeCell ref="B3:B4"/>
    <mergeCell ref="C3:E3"/>
  </mergeCells>
  <pageMargins left="0.74" right="0.24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A15"/>
  <sheetViews>
    <sheetView topLeftCell="A2" workbookViewId="0">
      <selection activeCell="N17" sqref="N17"/>
    </sheetView>
  </sheetViews>
  <sheetFormatPr defaultRowHeight="15"/>
  <cols>
    <col min="1" max="1" width="4.140625" customWidth="1"/>
    <col min="2" max="2" width="4.7109375" customWidth="1"/>
    <col min="3" max="3" width="14.140625" customWidth="1"/>
    <col min="4" max="4" width="7.140625" customWidth="1"/>
    <col min="5" max="6" width="5.85546875" customWidth="1"/>
    <col min="7" max="7" width="6.42578125" customWidth="1"/>
    <col min="8" max="9" width="5.85546875" customWidth="1"/>
    <col min="10" max="10" width="6.7109375" customWidth="1"/>
    <col min="11" max="16" width="5.85546875" customWidth="1"/>
    <col min="17" max="17" width="7.28515625" customWidth="1"/>
    <col min="18" max="19" width="5.85546875" customWidth="1"/>
    <col min="20" max="20" width="6.85546875" customWidth="1"/>
    <col min="21" max="22" width="5.85546875" customWidth="1"/>
    <col min="23" max="23" width="7.42578125" customWidth="1"/>
    <col min="24" max="29" width="5.85546875" customWidth="1"/>
    <col min="30" max="30" width="7.140625" customWidth="1"/>
    <col min="31" max="32" width="5.85546875" customWidth="1"/>
    <col min="33" max="33" width="6.85546875" customWidth="1"/>
    <col min="34" max="35" width="5.85546875" customWidth="1"/>
    <col min="36" max="36" width="7.28515625" customWidth="1"/>
    <col min="37" max="42" width="5.85546875" customWidth="1"/>
    <col min="43" max="43" width="7.5703125" customWidth="1"/>
    <col min="44" max="45" width="5.85546875" customWidth="1"/>
    <col min="46" max="46" width="6.7109375" customWidth="1"/>
    <col min="47" max="48" width="5.85546875" customWidth="1"/>
    <col min="49" max="49" width="6.85546875" customWidth="1"/>
    <col min="50" max="55" width="5.85546875" customWidth="1"/>
    <col min="56" max="56" width="7.42578125" customWidth="1"/>
    <col min="57" max="58" width="5.85546875" customWidth="1"/>
    <col min="59" max="59" width="6.7109375" customWidth="1"/>
    <col min="60" max="61" width="5.85546875" customWidth="1"/>
    <col min="62" max="62" width="6.7109375" customWidth="1"/>
    <col min="63" max="68" width="5.85546875" customWidth="1"/>
    <col min="69" max="69" width="6.5703125" customWidth="1"/>
    <col min="70" max="70" width="6.42578125" customWidth="1"/>
    <col min="71" max="71" width="6.140625" customWidth="1"/>
    <col min="72" max="72" width="6.28515625" customWidth="1"/>
    <col min="73" max="73" width="6.5703125" customWidth="1"/>
    <col min="74" max="75" width="6" customWidth="1"/>
    <col min="76" max="76" width="6.5703125" customWidth="1"/>
    <col min="77" max="77" width="5.85546875" customWidth="1"/>
    <col min="78" max="78" width="6.140625" customWidth="1"/>
    <col min="79" max="79" width="6.28515625" customWidth="1"/>
    <col min="80" max="80" width="6.140625" customWidth="1"/>
    <col min="90" max="90" width="9.7109375" customWidth="1"/>
  </cols>
  <sheetData>
    <row r="1" spans="1:105" hidden="1"/>
    <row r="2" spans="1:105" ht="25.5" customHeight="1">
      <c r="A2" s="508" t="s">
        <v>272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8"/>
      <c r="BH2" s="508"/>
      <c r="BI2" s="508"/>
      <c r="BJ2" s="508"/>
      <c r="BK2" s="508"/>
      <c r="BL2" s="508"/>
      <c r="BM2" s="508"/>
      <c r="BN2" s="508"/>
      <c r="BO2" s="508"/>
      <c r="BP2" s="508"/>
      <c r="BQ2" s="508"/>
      <c r="BR2" s="508"/>
      <c r="BS2" s="508"/>
      <c r="BT2" s="508"/>
      <c r="BU2" s="508"/>
      <c r="BV2" s="508"/>
      <c r="BW2" s="508"/>
      <c r="BX2" s="508"/>
      <c r="BY2" s="508"/>
      <c r="BZ2" s="508"/>
      <c r="CA2" s="508"/>
      <c r="CB2" s="509"/>
      <c r="CC2" s="512" t="s">
        <v>148</v>
      </c>
      <c r="CD2" s="513"/>
      <c r="CE2" s="513"/>
      <c r="CF2" s="513"/>
      <c r="CG2" s="513"/>
      <c r="CH2" s="513"/>
      <c r="CI2" s="513"/>
      <c r="CJ2" s="513"/>
      <c r="CK2" s="513"/>
      <c r="CL2" s="513"/>
      <c r="CM2" s="513"/>
      <c r="CN2" s="513"/>
      <c r="CO2" s="513"/>
      <c r="CP2" s="513"/>
      <c r="CQ2" s="513"/>
      <c r="CR2" s="513"/>
      <c r="CS2" s="513"/>
      <c r="CT2" s="513"/>
      <c r="CU2" s="513"/>
      <c r="CV2" s="513"/>
      <c r="CW2" s="513"/>
      <c r="CX2" s="513"/>
      <c r="CY2" s="513"/>
      <c r="CZ2" s="513"/>
      <c r="DA2" s="513"/>
    </row>
    <row r="3" spans="1:105" ht="6.75" hidden="1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  <c r="CB3" s="510"/>
    </row>
    <row r="4" spans="1:105" ht="5.25" hidden="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  <c r="CB4" s="510"/>
    </row>
    <row r="5" spans="1:105" ht="15" hidden="1" customHeight="1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  <c r="CB5" s="510"/>
    </row>
    <row r="6" spans="1:105" ht="16.5" customHeigh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  <c r="BB6" s="467"/>
      <c r="BC6" s="467"/>
      <c r="BD6" s="467"/>
      <c r="BE6" s="467"/>
      <c r="BF6" s="467"/>
      <c r="BG6" s="467"/>
      <c r="BH6" s="467"/>
      <c r="BI6" s="467"/>
      <c r="BJ6" s="467"/>
      <c r="BK6" s="467"/>
      <c r="BL6" s="467"/>
      <c r="BM6" s="467"/>
      <c r="BN6" s="467"/>
      <c r="BO6" s="467"/>
      <c r="BP6" s="467"/>
      <c r="BQ6" s="467"/>
      <c r="BR6" s="467"/>
      <c r="BS6" s="467"/>
      <c r="BT6" s="467"/>
      <c r="BU6" s="467"/>
      <c r="BV6" s="467"/>
      <c r="BW6" s="467"/>
      <c r="BX6" s="467"/>
      <c r="BY6" s="467"/>
      <c r="BZ6" s="467"/>
      <c r="CA6" s="467"/>
      <c r="CB6" s="511"/>
      <c r="CC6" s="503" t="s">
        <v>89</v>
      </c>
      <c r="CD6" s="503"/>
      <c r="CE6" s="503" t="s">
        <v>79</v>
      </c>
      <c r="CF6" s="503"/>
      <c r="CG6" s="498" t="s">
        <v>91</v>
      </c>
      <c r="CH6" s="498"/>
      <c r="CI6" s="498" t="s">
        <v>92</v>
      </c>
      <c r="CJ6" s="514"/>
      <c r="CK6" s="498" t="s">
        <v>93</v>
      </c>
      <c r="CL6" s="498"/>
      <c r="CM6" s="499" t="s">
        <v>104</v>
      </c>
      <c r="CN6" s="500"/>
      <c r="CO6" s="503" t="s">
        <v>94</v>
      </c>
      <c r="CP6" s="503"/>
      <c r="CQ6" s="504" t="s">
        <v>83</v>
      </c>
      <c r="CR6" s="504"/>
      <c r="CS6" s="504" t="s">
        <v>85</v>
      </c>
      <c r="CT6" s="504"/>
      <c r="CU6" s="503" t="s">
        <v>82</v>
      </c>
      <c r="CV6" s="503"/>
      <c r="CW6" s="503" t="s">
        <v>105</v>
      </c>
      <c r="CX6" s="503"/>
      <c r="CY6" s="503"/>
      <c r="CZ6" s="503"/>
      <c r="DA6" s="505" t="s">
        <v>86</v>
      </c>
    </row>
    <row r="7" spans="1:105" ht="15" customHeight="1">
      <c r="A7" s="403" t="s">
        <v>0</v>
      </c>
      <c r="B7" s="403" t="s">
        <v>9</v>
      </c>
      <c r="C7" s="403" t="s">
        <v>5</v>
      </c>
      <c r="D7" s="304" t="s">
        <v>1</v>
      </c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6"/>
      <c r="Q7" s="368" t="s">
        <v>2</v>
      </c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411"/>
      <c r="AD7" s="368" t="s">
        <v>3</v>
      </c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411"/>
      <c r="AQ7" s="368" t="s">
        <v>4</v>
      </c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411"/>
      <c r="BD7" s="368" t="s">
        <v>8</v>
      </c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89" t="s">
        <v>23</v>
      </c>
      <c r="BR7" s="391"/>
      <c r="BS7" s="389" t="s">
        <v>24</v>
      </c>
      <c r="BT7" s="391"/>
      <c r="BU7" s="389" t="s">
        <v>25</v>
      </c>
      <c r="BV7" s="391"/>
      <c r="BW7" s="389" t="s">
        <v>26</v>
      </c>
      <c r="BX7" s="391"/>
      <c r="BY7" s="403" t="s">
        <v>27</v>
      </c>
      <c r="BZ7" s="515" t="s">
        <v>18</v>
      </c>
      <c r="CA7" s="515" t="s">
        <v>16</v>
      </c>
      <c r="CB7" s="515" t="s">
        <v>17</v>
      </c>
      <c r="CC7" s="503"/>
      <c r="CD7" s="503"/>
      <c r="CE7" s="503"/>
      <c r="CF7" s="503"/>
      <c r="CG7" s="498"/>
      <c r="CH7" s="498"/>
      <c r="CI7" s="514"/>
      <c r="CJ7" s="514"/>
      <c r="CK7" s="498"/>
      <c r="CL7" s="498"/>
      <c r="CM7" s="501"/>
      <c r="CN7" s="502"/>
      <c r="CO7" s="503"/>
      <c r="CP7" s="503"/>
      <c r="CQ7" s="504"/>
      <c r="CR7" s="504"/>
      <c r="CS7" s="504"/>
      <c r="CT7" s="504"/>
      <c r="CU7" s="503"/>
      <c r="CV7" s="503"/>
      <c r="CW7" s="503"/>
      <c r="CX7" s="503"/>
      <c r="CY7" s="503"/>
      <c r="CZ7" s="503"/>
      <c r="DA7" s="506"/>
    </row>
    <row r="8" spans="1:105" ht="33" customHeight="1">
      <c r="A8" s="404"/>
      <c r="B8" s="404"/>
      <c r="C8" s="404"/>
      <c r="D8" s="3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9"/>
      <c r="Q8" s="372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413"/>
      <c r="AD8" s="372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413"/>
      <c r="AQ8" s="372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413"/>
      <c r="BD8" s="372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92"/>
      <c r="BR8" s="394"/>
      <c r="BS8" s="392"/>
      <c r="BT8" s="394"/>
      <c r="BU8" s="392"/>
      <c r="BV8" s="394"/>
      <c r="BW8" s="392"/>
      <c r="BX8" s="394"/>
      <c r="BY8" s="404"/>
      <c r="BZ8" s="457"/>
      <c r="CA8" s="457"/>
      <c r="CB8" s="457"/>
      <c r="CC8" s="24" t="s">
        <v>87</v>
      </c>
      <c r="CD8" s="24" t="s">
        <v>17</v>
      </c>
      <c r="CE8" s="24" t="s">
        <v>87</v>
      </c>
      <c r="CF8" s="24" t="s">
        <v>17</v>
      </c>
      <c r="CG8" s="24" t="s">
        <v>87</v>
      </c>
      <c r="CH8" s="24" t="s">
        <v>17</v>
      </c>
      <c r="CI8" s="24" t="s">
        <v>87</v>
      </c>
      <c r="CJ8" s="24" t="s">
        <v>17</v>
      </c>
      <c r="CK8" s="24" t="s">
        <v>87</v>
      </c>
      <c r="CL8" s="24" t="s">
        <v>17</v>
      </c>
      <c r="CM8" s="24" t="s">
        <v>87</v>
      </c>
      <c r="CN8" s="24" t="s">
        <v>17</v>
      </c>
      <c r="CO8" s="24" t="s">
        <v>87</v>
      </c>
      <c r="CP8" s="24" t="s">
        <v>17</v>
      </c>
      <c r="CQ8" s="24" t="s">
        <v>87</v>
      </c>
      <c r="CR8" s="24" t="s">
        <v>17</v>
      </c>
      <c r="CS8" s="24" t="s">
        <v>87</v>
      </c>
      <c r="CT8" s="24" t="s">
        <v>17</v>
      </c>
      <c r="CU8" s="24" t="s">
        <v>87</v>
      </c>
      <c r="CV8" s="24" t="s">
        <v>103</v>
      </c>
      <c r="CW8" s="24" t="s">
        <v>96</v>
      </c>
      <c r="CX8" s="24" t="s">
        <v>97</v>
      </c>
      <c r="CY8" s="24" t="s">
        <v>87</v>
      </c>
      <c r="CZ8" s="24" t="s">
        <v>17</v>
      </c>
      <c r="DA8" s="507"/>
    </row>
    <row r="9" spans="1:105" ht="30">
      <c r="A9" s="405"/>
      <c r="B9" s="405"/>
      <c r="C9" s="405"/>
      <c r="D9" s="4" t="s">
        <v>20</v>
      </c>
      <c r="E9" s="4" t="s">
        <v>19</v>
      </c>
      <c r="F9" s="7" t="s">
        <v>17</v>
      </c>
      <c r="G9" s="4" t="s">
        <v>20</v>
      </c>
      <c r="H9" s="4" t="s">
        <v>19</v>
      </c>
      <c r="I9" s="7" t="s">
        <v>17</v>
      </c>
      <c r="J9" s="4" t="s">
        <v>21</v>
      </c>
      <c r="K9" s="4" t="s">
        <v>19</v>
      </c>
      <c r="L9" s="7" t="s">
        <v>17</v>
      </c>
      <c r="M9" s="4" t="s">
        <v>22</v>
      </c>
      <c r="N9" s="7" t="s">
        <v>18</v>
      </c>
      <c r="O9" s="4" t="s">
        <v>19</v>
      </c>
      <c r="P9" s="7" t="s">
        <v>17</v>
      </c>
      <c r="Q9" s="4" t="s">
        <v>20</v>
      </c>
      <c r="R9" s="4" t="s">
        <v>19</v>
      </c>
      <c r="S9" s="7" t="s">
        <v>17</v>
      </c>
      <c r="T9" s="4" t="s">
        <v>20</v>
      </c>
      <c r="U9" s="4" t="s">
        <v>19</v>
      </c>
      <c r="V9" s="7" t="s">
        <v>17</v>
      </c>
      <c r="W9" s="4" t="s">
        <v>21</v>
      </c>
      <c r="X9" s="4" t="s">
        <v>19</v>
      </c>
      <c r="Y9" s="7" t="s">
        <v>17</v>
      </c>
      <c r="Z9" s="4" t="s">
        <v>22</v>
      </c>
      <c r="AA9" s="7" t="s">
        <v>18</v>
      </c>
      <c r="AB9" s="4" t="s">
        <v>19</v>
      </c>
      <c r="AC9" s="7" t="s">
        <v>17</v>
      </c>
      <c r="AD9" s="4" t="s">
        <v>20</v>
      </c>
      <c r="AE9" s="4" t="s">
        <v>19</v>
      </c>
      <c r="AF9" s="7" t="s">
        <v>17</v>
      </c>
      <c r="AG9" s="4" t="s">
        <v>20</v>
      </c>
      <c r="AH9" s="4" t="s">
        <v>19</v>
      </c>
      <c r="AI9" s="7" t="s">
        <v>17</v>
      </c>
      <c r="AJ9" s="4" t="s">
        <v>21</v>
      </c>
      <c r="AK9" s="4" t="s">
        <v>19</v>
      </c>
      <c r="AL9" s="7" t="s">
        <v>17</v>
      </c>
      <c r="AM9" s="4" t="s">
        <v>22</v>
      </c>
      <c r="AN9" s="7" t="s">
        <v>18</v>
      </c>
      <c r="AO9" s="4" t="s">
        <v>19</v>
      </c>
      <c r="AP9" s="7" t="s">
        <v>17</v>
      </c>
      <c r="AQ9" s="4" t="s">
        <v>20</v>
      </c>
      <c r="AR9" s="4" t="s">
        <v>19</v>
      </c>
      <c r="AS9" s="7" t="s">
        <v>17</v>
      </c>
      <c r="AT9" s="4" t="s">
        <v>20</v>
      </c>
      <c r="AU9" s="4" t="s">
        <v>19</v>
      </c>
      <c r="AV9" s="7" t="s">
        <v>17</v>
      </c>
      <c r="AW9" s="4" t="s">
        <v>21</v>
      </c>
      <c r="AX9" s="4" t="s">
        <v>19</v>
      </c>
      <c r="AY9" s="7" t="s">
        <v>17</v>
      </c>
      <c r="AZ9" s="4" t="s">
        <v>22</v>
      </c>
      <c r="BA9" s="7" t="s">
        <v>18</v>
      </c>
      <c r="BB9" s="4" t="s">
        <v>19</v>
      </c>
      <c r="BC9" s="7" t="s">
        <v>17</v>
      </c>
      <c r="BD9" s="4" t="s">
        <v>20</v>
      </c>
      <c r="BE9" s="4" t="s">
        <v>19</v>
      </c>
      <c r="BF9" s="7" t="s">
        <v>17</v>
      </c>
      <c r="BG9" s="4" t="s">
        <v>20</v>
      </c>
      <c r="BH9" s="4" t="s">
        <v>19</v>
      </c>
      <c r="BI9" s="7" t="s">
        <v>17</v>
      </c>
      <c r="BJ9" s="4" t="s">
        <v>21</v>
      </c>
      <c r="BK9" s="4" t="s">
        <v>19</v>
      </c>
      <c r="BL9" s="7" t="s">
        <v>17</v>
      </c>
      <c r="BM9" s="4" t="s">
        <v>22</v>
      </c>
      <c r="BN9" s="7" t="s">
        <v>18</v>
      </c>
      <c r="BO9" s="4" t="s">
        <v>19</v>
      </c>
      <c r="BP9" s="7" t="s">
        <v>17</v>
      </c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3"/>
      <c r="CZ9" s="23"/>
      <c r="DA9" s="23"/>
    </row>
    <row r="10" spans="1:105">
      <c r="A10" s="61">
        <v>1</v>
      </c>
      <c r="B10" s="61">
        <v>1</v>
      </c>
      <c r="C10" s="75" t="s">
        <v>66</v>
      </c>
      <c r="D10" s="4"/>
      <c r="E10" s="4"/>
      <c r="F10" s="7"/>
      <c r="G10" s="4"/>
      <c r="H10" s="4"/>
      <c r="I10" s="7"/>
      <c r="J10" s="4"/>
      <c r="K10" s="4"/>
      <c r="L10" s="7"/>
      <c r="M10" s="4"/>
      <c r="N10" s="7"/>
      <c r="O10" s="4"/>
      <c r="P10" s="7"/>
      <c r="Q10" s="4"/>
      <c r="R10" s="4"/>
      <c r="S10" s="7"/>
      <c r="T10" s="4"/>
      <c r="U10" s="4"/>
      <c r="V10" s="7"/>
      <c r="W10" s="4"/>
      <c r="X10" s="4"/>
      <c r="Y10" s="7"/>
      <c r="Z10" s="4"/>
      <c r="AA10" s="7"/>
      <c r="AB10" s="4"/>
      <c r="AC10" s="7"/>
      <c r="AD10" s="4"/>
      <c r="AE10" s="4"/>
      <c r="AF10" s="7"/>
      <c r="AG10" s="4"/>
      <c r="AH10" s="4"/>
      <c r="AI10" s="7"/>
      <c r="AJ10" s="4"/>
      <c r="AK10" s="4"/>
      <c r="AL10" s="7"/>
      <c r="AM10" s="4"/>
      <c r="AN10" s="7"/>
      <c r="AO10" s="4"/>
      <c r="AP10" s="7"/>
      <c r="AQ10" s="4"/>
      <c r="AR10" s="4"/>
      <c r="AS10" s="7"/>
      <c r="AT10" s="4"/>
      <c r="AU10" s="4"/>
      <c r="AV10" s="7"/>
      <c r="AW10" s="4"/>
      <c r="AX10" s="4"/>
      <c r="AY10" s="7"/>
      <c r="AZ10" s="4"/>
      <c r="BA10" s="7"/>
      <c r="BB10" s="4"/>
      <c r="BC10" s="7"/>
      <c r="BD10" s="4"/>
      <c r="BE10" s="4"/>
      <c r="BF10" s="7"/>
      <c r="BG10" s="4"/>
      <c r="BH10" s="4"/>
      <c r="BI10" s="7"/>
      <c r="BJ10" s="4"/>
      <c r="BK10" s="4"/>
      <c r="BL10" s="7"/>
      <c r="BM10" s="4"/>
      <c r="BN10" s="7"/>
      <c r="BO10" s="4"/>
      <c r="BP10" s="7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3"/>
      <c r="CZ10" s="23"/>
      <c r="DA10" s="23"/>
    </row>
    <row r="11" spans="1:105">
      <c r="A11" s="61">
        <v>2</v>
      </c>
      <c r="B11" s="61">
        <v>2</v>
      </c>
      <c r="C11" s="75" t="s">
        <v>65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3"/>
      <c r="CZ11" s="23"/>
      <c r="DA11" s="23"/>
    </row>
    <row r="12" spans="1:105">
      <c r="A12" s="61">
        <v>3</v>
      </c>
      <c r="B12" s="61">
        <v>3</v>
      </c>
      <c r="C12" s="15" t="s">
        <v>145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3"/>
      <c r="CZ12" s="23"/>
      <c r="DA12" s="23"/>
    </row>
    <row r="13" spans="1:105">
      <c r="A13" s="61">
        <v>4</v>
      </c>
      <c r="B13" s="61">
        <v>4</v>
      </c>
      <c r="C13" s="15" t="s">
        <v>146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3"/>
      <c r="CZ13" s="23"/>
      <c r="DA13" s="23"/>
    </row>
    <row r="14" spans="1:105">
      <c r="A14" s="61">
        <v>5</v>
      </c>
      <c r="B14" s="61">
        <v>5</v>
      </c>
      <c r="C14" s="15" t="s">
        <v>147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3"/>
      <c r="CZ14" s="23"/>
      <c r="DA14" s="23"/>
    </row>
    <row r="15" spans="1:105">
      <c r="A15" s="61">
        <v>6</v>
      </c>
      <c r="B15" s="61">
        <v>6</v>
      </c>
      <c r="C15" s="117" t="s">
        <v>270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3"/>
      <c r="CZ15" s="23"/>
      <c r="DA15" s="23"/>
    </row>
  </sheetData>
  <mergeCells count="30">
    <mergeCell ref="BZ7:BZ8"/>
    <mergeCell ref="CA7:CA8"/>
    <mergeCell ref="CB7:CB8"/>
    <mergeCell ref="AQ7:BC8"/>
    <mergeCell ref="BD7:BP8"/>
    <mergeCell ref="BQ7:BR8"/>
    <mergeCell ref="BS7:BT8"/>
    <mergeCell ref="BU7:BV8"/>
    <mergeCell ref="BW7:BX8"/>
    <mergeCell ref="CU6:CV7"/>
    <mergeCell ref="CW6:CZ7"/>
    <mergeCell ref="DA6:DA8"/>
    <mergeCell ref="A7:A9"/>
    <mergeCell ref="B7:B9"/>
    <mergeCell ref="C7:C9"/>
    <mergeCell ref="D7:P8"/>
    <mergeCell ref="Q7:AC8"/>
    <mergeCell ref="AD7:AP8"/>
    <mergeCell ref="A2:CB6"/>
    <mergeCell ref="CC2:DA2"/>
    <mergeCell ref="CC6:CD7"/>
    <mergeCell ref="CE6:CF7"/>
    <mergeCell ref="CG6:CH7"/>
    <mergeCell ref="CI6:CJ7"/>
    <mergeCell ref="BY7:BY8"/>
    <mergeCell ref="CK6:CL7"/>
    <mergeCell ref="CM6:CN7"/>
    <mergeCell ref="CO6:CP7"/>
    <mergeCell ref="CQ6:CR7"/>
    <mergeCell ref="CS6:CT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T22"/>
  <sheetViews>
    <sheetView workbookViewId="0">
      <selection activeCell="O11" sqref="O11"/>
    </sheetView>
  </sheetViews>
  <sheetFormatPr defaultRowHeight="15"/>
  <cols>
    <col min="1" max="1" width="4.28515625" customWidth="1"/>
    <col min="2" max="2" width="8.5703125" customWidth="1"/>
    <col min="3" max="3" width="20.140625" customWidth="1"/>
    <col min="4" max="4" width="5.7109375" customWidth="1"/>
    <col min="5" max="5" width="7.140625" customWidth="1"/>
    <col min="6" max="6" width="7" customWidth="1"/>
    <col min="8" max="8" width="8.140625" customWidth="1"/>
    <col min="9" max="9" width="13.140625" customWidth="1"/>
    <col min="10" max="10" width="8.85546875" customWidth="1"/>
    <col min="11" max="11" width="6.7109375" customWidth="1"/>
    <col min="12" max="12" width="10.7109375" customWidth="1"/>
    <col min="13" max="13" width="9.28515625" customWidth="1"/>
    <col min="14" max="14" width="6.85546875" customWidth="1"/>
  </cols>
  <sheetData>
    <row r="1" spans="1:72" ht="51.75" customHeight="1">
      <c r="A1" s="516" t="s">
        <v>400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2"/>
      <c r="BO1" s="2"/>
      <c r="BP1" s="2"/>
      <c r="BQ1" s="2"/>
      <c r="BR1" s="2"/>
      <c r="BS1" s="2"/>
      <c r="BT1" s="2"/>
    </row>
    <row r="2" spans="1:72" ht="34.5" customHeight="1">
      <c r="A2" s="73" t="s">
        <v>0</v>
      </c>
      <c r="B2" s="73" t="s">
        <v>9</v>
      </c>
      <c r="C2" s="73" t="s">
        <v>5</v>
      </c>
      <c r="D2" s="73" t="s">
        <v>37</v>
      </c>
      <c r="E2" s="73" t="s">
        <v>38</v>
      </c>
      <c r="F2" s="73" t="s">
        <v>39</v>
      </c>
      <c r="G2" s="72" t="s">
        <v>23</v>
      </c>
      <c r="H2" s="73" t="s">
        <v>30</v>
      </c>
      <c r="I2" s="73" t="s">
        <v>71</v>
      </c>
      <c r="J2" s="72" t="s">
        <v>18</v>
      </c>
      <c r="K2" s="72" t="s">
        <v>17</v>
      </c>
      <c r="L2" s="73" t="s">
        <v>290</v>
      </c>
      <c r="M2" s="72" t="s">
        <v>18</v>
      </c>
      <c r="N2" s="72" t="s">
        <v>17</v>
      </c>
    </row>
    <row r="3" spans="1:72" ht="15" customHeight="1">
      <c r="A3" s="72">
        <v>1</v>
      </c>
      <c r="B3" s="73">
        <v>1</v>
      </c>
      <c r="C3" s="112" t="s">
        <v>316</v>
      </c>
      <c r="D3" s="28">
        <v>50</v>
      </c>
      <c r="E3" s="28">
        <v>50</v>
      </c>
      <c r="F3" s="28">
        <v>50</v>
      </c>
      <c r="G3" s="135" t="s">
        <v>375</v>
      </c>
      <c r="H3" s="135" t="s">
        <v>375</v>
      </c>
      <c r="I3" s="28">
        <v>150</v>
      </c>
      <c r="J3" s="31">
        <v>1</v>
      </c>
      <c r="K3" s="135" t="s">
        <v>375</v>
      </c>
      <c r="L3" s="26">
        <v>280</v>
      </c>
      <c r="M3" s="32">
        <v>0.93330000000000002</v>
      </c>
      <c r="N3" s="135" t="s">
        <v>375</v>
      </c>
    </row>
    <row r="4" spans="1:72" ht="15" customHeight="1">
      <c r="A4" s="72">
        <v>2</v>
      </c>
      <c r="B4" s="72">
        <v>2</v>
      </c>
      <c r="C4" s="112" t="s">
        <v>317</v>
      </c>
      <c r="D4" s="28">
        <v>50</v>
      </c>
      <c r="E4" s="28">
        <v>49</v>
      </c>
      <c r="F4" s="28">
        <v>50</v>
      </c>
      <c r="G4" s="135" t="s">
        <v>375</v>
      </c>
      <c r="H4" s="135" t="s">
        <v>375</v>
      </c>
      <c r="I4" s="28">
        <v>149</v>
      </c>
      <c r="J4" s="78">
        <v>0.99329999999999996</v>
      </c>
      <c r="K4" s="135" t="s">
        <v>375</v>
      </c>
      <c r="L4" s="26">
        <v>297</v>
      </c>
      <c r="M4" s="32">
        <v>0.99</v>
      </c>
      <c r="N4" s="135" t="s">
        <v>375</v>
      </c>
    </row>
    <row r="5" spans="1:72" ht="15" customHeight="1">
      <c r="A5" s="72">
        <v>3</v>
      </c>
      <c r="B5" s="72">
        <v>3</v>
      </c>
      <c r="C5" s="112" t="s">
        <v>318</v>
      </c>
      <c r="D5" s="28">
        <v>50</v>
      </c>
      <c r="E5" s="28">
        <v>49</v>
      </c>
      <c r="F5" s="28">
        <v>50</v>
      </c>
      <c r="G5" s="135" t="s">
        <v>375</v>
      </c>
      <c r="H5" s="135" t="s">
        <v>375</v>
      </c>
      <c r="I5" s="28">
        <v>150</v>
      </c>
      <c r="J5" s="81">
        <v>100</v>
      </c>
      <c r="K5" s="135" t="s">
        <v>375</v>
      </c>
      <c r="L5" s="26">
        <v>297</v>
      </c>
      <c r="M5" s="32">
        <v>0.99</v>
      </c>
      <c r="N5" s="135" t="s">
        <v>375</v>
      </c>
    </row>
    <row r="6" spans="1:72" ht="15" customHeight="1">
      <c r="A6" s="72">
        <v>4</v>
      </c>
      <c r="B6" s="72">
        <v>4</v>
      </c>
      <c r="C6" s="113" t="s">
        <v>319</v>
      </c>
      <c r="D6" s="28">
        <v>50</v>
      </c>
      <c r="E6" s="28">
        <v>50</v>
      </c>
      <c r="F6" s="28">
        <v>49</v>
      </c>
      <c r="G6" s="135" t="s">
        <v>375</v>
      </c>
      <c r="H6" s="135" t="s">
        <v>375</v>
      </c>
      <c r="I6" s="28">
        <v>149</v>
      </c>
      <c r="J6" s="31">
        <v>0.99329999999999996</v>
      </c>
      <c r="K6" s="135" t="s">
        <v>375</v>
      </c>
      <c r="L6" s="26">
        <v>297</v>
      </c>
      <c r="M6" s="32">
        <v>0.99</v>
      </c>
      <c r="N6" s="135" t="s">
        <v>375</v>
      </c>
    </row>
    <row r="7" spans="1:72" ht="15" customHeight="1">
      <c r="A7" s="72">
        <v>5</v>
      </c>
      <c r="B7" s="72">
        <v>5</v>
      </c>
      <c r="C7" s="112" t="s">
        <v>320</v>
      </c>
      <c r="D7" s="28">
        <v>49</v>
      </c>
      <c r="E7" s="28">
        <v>46</v>
      </c>
      <c r="F7" s="28">
        <v>43</v>
      </c>
      <c r="G7" s="135" t="s">
        <v>375</v>
      </c>
      <c r="H7" s="135" t="s">
        <v>375</v>
      </c>
      <c r="I7" s="28">
        <v>138</v>
      </c>
      <c r="J7" s="31">
        <v>0.92</v>
      </c>
      <c r="K7" s="135" t="s">
        <v>375</v>
      </c>
      <c r="L7" s="26">
        <v>261</v>
      </c>
      <c r="M7" s="79">
        <v>0.87</v>
      </c>
      <c r="N7" s="135" t="s">
        <v>375</v>
      </c>
    </row>
    <row r="8" spans="1:72" ht="15" customHeight="1">
      <c r="A8" s="72">
        <v>6</v>
      </c>
      <c r="B8" s="72">
        <v>6</v>
      </c>
      <c r="C8" s="112" t="s">
        <v>6</v>
      </c>
      <c r="D8" s="28">
        <v>50</v>
      </c>
      <c r="E8" s="28">
        <v>50</v>
      </c>
      <c r="F8" s="28">
        <v>50</v>
      </c>
      <c r="G8" s="135" t="s">
        <v>375</v>
      </c>
      <c r="H8" s="135" t="s">
        <v>375</v>
      </c>
      <c r="I8" s="28">
        <v>150</v>
      </c>
      <c r="J8" s="31">
        <v>1</v>
      </c>
      <c r="K8" s="135" t="s">
        <v>375</v>
      </c>
      <c r="L8" s="26">
        <v>297</v>
      </c>
      <c r="M8" s="32">
        <v>0.99</v>
      </c>
      <c r="N8" s="135" t="s">
        <v>375</v>
      </c>
    </row>
    <row r="9" spans="1:72" ht="15" customHeight="1">
      <c r="A9" s="72">
        <v>7</v>
      </c>
      <c r="B9" s="72">
        <v>7</v>
      </c>
      <c r="C9" s="35" t="s">
        <v>321</v>
      </c>
      <c r="D9" s="28">
        <v>50</v>
      </c>
      <c r="E9" s="28">
        <v>50</v>
      </c>
      <c r="F9" s="28">
        <v>50</v>
      </c>
      <c r="G9" s="135" t="s">
        <v>375</v>
      </c>
      <c r="H9" s="135" t="s">
        <v>375</v>
      </c>
      <c r="I9" s="28">
        <v>150</v>
      </c>
      <c r="J9" s="31">
        <v>1</v>
      </c>
      <c r="K9" s="135" t="s">
        <v>375</v>
      </c>
      <c r="L9" s="26">
        <v>298</v>
      </c>
      <c r="M9" s="32">
        <v>0.99329999999999996</v>
      </c>
      <c r="N9" s="135" t="s">
        <v>375</v>
      </c>
    </row>
    <row r="10" spans="1:72" ht="15" customHeight="1">
      <c r="A10" s="72">
        <v>8</v>
      </c>
      <c r="B10" s="72">
        <v>8</v>
      </c>
      <c r="C10" s="114" t="s">
        <v>322</v>
      </c>
      <c r="D10" s="28">
        <v>50</v>
      </c>
      <c r="E10" s="28">
        <v>50</v>
      </c>
      <c r="F10" s="28">
        <v>50</v>
      </c>
      <c r="G10" s="135" t="s">
        <v>375</v>
      </c>
      <c r="H10" s="135" t="s">
        <v>375</v>
      </c>
      <c r="I10" s="28">
        <v>150</v>
      </c>
      <c r="J10" s="31">
        <v>1</v>
      </c>
      <c r="K10" s="135" t="s">
        <v>375</v>
      </c>
      <c r="L10" s="26">
        <v>300</v>
      </c>
      <c r="M10" s="32">
        <v>1</v>
      </c>
      <c r="N10" s="135" t="s">
        <v>375</v>
      </c>
    </row>
    <row r="11" spans="1:72" ht="15" customHeight="1">
      <c r="A11" s="72">
        <v>9</v>
      </c>
      <c r="B11" s="72">
        <v>9</v>
      </c>
      <c r="C11" s="112" t="s">
        <v>323</v>
      </c>
      <c r="D11" s="28">
        <v>50</v>
      </c>
      <c r="E11" s="28">
        <v>49</v>
      </c>
      <c r="F11" s="28">
        <v>49</v>
      </c>
      <c r="G11" s="135" t="s">
        <v>375</v>
      </c>
      <c r="H11" s="135" t="s">
        <v>375</v>
      </c>
      <c r="I11" s="28">
        <v>148</v>
      </c>
      <c r="J11" s="78">
        <v>0.98660000000000003</v>
      </c>
      <c r="K11" s="135" t="s">
        <v>375</v>
      </c>
      <c r="L11" s="26">
        <v>290</v>
      </c>
      <c r="M11" s="32">
        <v>0.96660000000000001</v>
      </c>
      <c r="N11" s="135" t="s">
        <v>375</v>
      </c>
    </row>
    <row r="12" spans="1:72" ht="15" customHeight="1">
      <c r="A12" s="72">
        <v>10</v>
      </c>
      <c r="B12" s="72">
        <v>10</v>
      </c>
      <c r="C12" s="112" t="s">
        <v>324</v>
      </c>
      <c r="D12" s="28">
        <v>50</v>
      </c>
      <c r="E12" s="28">
        <v>50</v>
      </c>
      <c r="F12" s="28">
        <v>50</v>
      </c>
      <c r="G12" s="135" t="s">
        <v>375</v>
      </c>
      <c r="H12" s="135" t="s">
        <v>375</v>
      </c>
      <c r="I12" s="28">
        <v>150</v>
      </c>
      <c r="J12" s="78">
        <v>1</v>
      </c>
      <c r="K12" s="135" t="s">
        <v>375</v>
      </c>
      <c r="L12" s="26">
        <v>299</v>
      </c>
      <c r="M12" s="32">
        <v>0.99660000000000004</v>
      </c>
      <c r="N12" s="135" t="s">
        <v>375</v>
      </c>
    </row>
    <row r="13" spans="1:72" ht="15" customHeight="1">
      <c r="A13" s="72">
        <v>11</v>
      </c>
      <c r="B13" s="72">
        <v>12</v>
      </c>
      <c r="C13" s="112" t="s">
        <v>325</v>
      </c>
      <c r="D13" s="28">
        <v>46.5</v>
      </c>
      <c r="E13" s="28">
        <v>50</v>
      </c>
      <c r="F13" s="28">
        <v>46</v>
      </c>
      <c r="G13" s="135" t="s">
        <v>375</v>
      </c>
      <c r="H13" s="135" t="s">
        <v>375</v>
      </c>
      <c r="I13" s="28">
        <v>142.5</v>
      </c>
      <c r="J13" s="80">
        <v>95</v>
      </c>
      <c r="K13" s="135" t="s">
        <v>375</v>
      </c>
      <c r="L13" s="26">
        <v>273.5</v>
      </c>
      <c r="M13" s="32">
        <v>0.91159999999999997</v>
      </c>
      <c r="N13" s="135" t="s">
        <v>375</v>
      </c>
    </row>
    <row r="14" spans="1:72" ht="15" customHeight="1">
      <c r="A14" s="72">
        <v>12</v>
      </c>
      <c r="B14" s="72">
        <v>13</v>
      </c>
      <c r="C14" s="112" t="s">
        <v>326</v>
      </c>
      <c r="D14" s="28">
        <v>50</v>
      </c>
      <c r="E14" s="28">
        <v>50</v>
      </c>
      <c r="F14" s="28">
        <v>50</v>
      </c>
      <c r="G14" s="135" t="s">
        <v>375</v>
      </c>
      <c r="H14" s="135" t="s">
        <v>375</v>
      </c>
      <c r="I14" s="28">
        <v>150</v>
      </c>
      <c r="J14" s="31">
        <v>1</v>
      </c>
      <c r="K14" s="135" t="s">
        <v>375</v>
      </c>
      <c r="L14" s="26">
        <v>298</v>
      </c>
      <c r="M14" s="32">
        <v>0.99329999999999996</v>
      </c>
      <c r="N14" s="135" t="s">
        <v>375</v>
      </c>
    </row>
    <row r="15" spans="1:72" ht="15" customHeight="1">
      <c r="A15" s="73">
        <v>13</v>
      </c>
      <c r="B15" s="73">
        <v>13</v>
      </c>
      <c r="C15" s="115" t="s">
        <v>329</v>
      </c>
      <c r="D15" s="33">
        <v>50</v>
      </c>
      <c r="E15" s="33">
        <v>50</v>
      </c>
      <c r="F15" s="33">
        <v>50</v>
      </c>
      <c r="G15" s="135" t="s">
        <v>375</v>
      </c>
      <c r="H15" s="135" t="s">
        <v>375</v>
      </c>
      <c r="I15" s="33">
        <v>150</v>
      </c>
      <c r="J15" s="31">
        <v>1</v>
      </c>
      <c r="K15" s="135" t="s">
        <v>375</v>
      </c>
      <c r="L15" s="26">
        <v>299</v>
      </c>
      <c r="M15" s="32">
        <v>0.99660000000000004</v>
      </c>
      <c r="N15" s="135" t="s">
        <v>375</v>
      </c>
    </row>
    <row r="16" spans="1:72" ht="15" customHeight="1">
      <c r="A16" s="73">
        <v>14</v>
      </c>
      <c r="B16" s="73">
        <v>14</v>
      </c>
      <c r="C16" s="112" t="s">
        <v>327</v>
      </c>
      <c r="D16" s="34">
        <v>50</v>
      </c>
      <c r="E16" s="34">
        <v>50</v>
      </c>
      <c r="F16" s="34">
        <v>50</v>
      </c>
      <c r="G16" s="135" t="s">
        <v>375</v>
      </c>
      <c r="H16" s="135" t="s">
        <v>375</v>
      </c>
      <c r="I16" s="33">
        <v>150</v>
      </c>
      <c r="J16" s="31">
        <v>1</v>
      </c>
      <c r="K16" s="135" t="s">
        <v>375</v>
      </c>
      <c r="L16" s="26">
        <v>300</v>
      </c>
      <c r="M16" s="79">
        <v>1</v>
      </c>
      <c r="N16" s="135" t="s">
        <v>375</v>
      </c>
    </row>
    <row r="17" spans="1:14" ht="15" customHeight="1">
      <c r="A17" s="72">
        <v>15</v>
      </c>
      <c r="B17" s="72">
        <v>15</v>
      </c>
      <c r="C17" s="112" t="s">
        <v>143</v>
      </c>
      <c r="D17" s="26">
        <v>50</v>
      </c>
      <c r="E17" s="26">
        <v>50</v>
      </c>
      <c r="F17" s="26">
        <v>50</v>
      </c>
      <c r="G17" s="135" t="s">
        <v>375</v>
      </c>
      <c r="H17" s="135" t="s">
        <v>375</v>
      </c>
      <c r="I17" s="33">
        <v>150</v>
      </c>
      <c r="J17" s="31">
        <v>1</v>
      </c>
      <c r="K17" s="135" t="s">
        <v>375</v>
      </c>
      <c r="L17" s="26">
        <v>299</v>
      </c>
      <c r="M17" s="32">
        <v>0.99660000000000004</v>
      </c>
      <c r="N17" s="135" t="s">
        <v>375</v>
      </c>
    </row>
    <row r="18" spans="1:14" ht="16.5">
      <c r="A18" s="72">
        <v>16</v>
      </c>
      <c r="B18" s="72">
        <v>16</v>
      </c>
      <c r="C18" s="112" t="s">
        <v>328</v>
      </c>
      <c r="D18" s="26">
        <v>50</v>
      </c>
      <c r="E18" s="26">
        <v>50</v>
      </c>
      <c r="F18" s="26">
        <v>50</v>
      </c>
      <c r="G18" s="135" t="s">
        <v>375</v>
      </c>
      <c r="H18" s="135" t="s">
        <v>375</v>
      </c>
      <c r="I18" s="33">
        <v>150</v>
      </c>
      <c r="J18" s="31">
        <v>1</v>
      </c>
      <c r="K18" s="135" t="s">
        <v>375</v>
      </c>
      <c r="L18" s="26">
        <v>300</v>
      </c>
      <c r="M18" s="79">
        <v>1</v>
      </c>
      <c r="N18" s="135" t="s">
        <v>375</v>
      </c>
    </row>
    <row r="19" spans="1:14">
      <c r="A19" s="12"/>
      <c r="C19" s="13"/>
    </row>
    <row r="20" spans="1:14">
      <c r="A20" s="12"/>
    </row>
    <row r="21" spans="1:14">
      <c r="A21" s="12"/>
    </row>
    <row r="22" spans="1:14">
      <c r="A22" s="12"/>
    </row>
  </sheetData>
  <mergeCells count="1">
    <mergeCell ref="A1:N1"/>
  </mergeCells>
  <pageMargins left="0.39" right="0.22" top="0.75" bottom="0.75" header="0.3" footer="0.3"/>
  <pageSetup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P16" sqref="P16"/>
    </sheetView>
  </sheetViews>
  <sheetFormatPr defaultRowHeight="15"/>
  <cols>
    <col min="1" max="2" width="4.42578125" customWidth="1"/>
    <col min="3" max="3" width="16.5703125" customWidth="1"/>
    <col min="4" max="4" width="7.42578125" customWidth="1"/>
    <col min="5" max="5" width="7.28515625" customWidth="1"/>
    <col min="6" max="6" width="6.7109375" customWidth="1"/>
    <col min="7" max="7" width="6.28515625" customWidth="1"/>
    <col min="8" max="8" width="8.7109375" customWidth="1"/>
    <col min="10" max="10" width="13.140625" customWidth="1"/>
    <col min="11" max="11" width="7.7109375" customWidth="1"/>
    <col min="12" max="12" width="6.85546875" customWidth="1"/>
    <col min="13" max="13" width="10.140625" customWidth="1"/>
    <col min="14" max="14" width="6.85546875" customWidth="1"/>
    <col min="15" max="15" width="6.7109375" customWidth="1"/>
  </cols>
  <sheetData>
    <row r="1" spans="1:15" ht="26.25">
      <c r="A1" s="517" t="s">
        <v>408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5" ht="34.5" customHeight="1">
      <c r="A2" s="157" t="s">
        <v>0</v>
      </c>
      <c r="B2" s="157" t="s">
        <v>9</v>
      </c>
      <c r="C2" s="157" t="s">
        <v>5</v>
      </c>
      <c r="D2" s="157" t="s">
        <v>37</v>
      </c>
      <c r="E2" s="157" t="s">
        <v>38</v>
      </c>
      <c r="F2" s="157" t="s">
        <v>39</v>
      </c>
      <c r="G2" s="157" t="s">
        <v>40</v>
      </c>
      <c r="H2" s="156" t="s">
        <v>23</v>
      </c>
      <c r="I2" s="157" t="s">
        <v>30</v>
      </c>
      <c r="J2" s="157" t="s">
        <v>73</v>
      </c>
      <c r="K2" s="156" t="s">
        <v>18</v>
      </c>
      <c r="L2" s="156" t="s">
        <v>17</v>
      </c>
      <c r="M2" s="5" t="s">
        <v>102</v>
      </c>
      <c r="N2" s="6" t="s">
        <v>97</v>
      </c>
      <c r="O2" s="6" t="s">
        <v>95</v>
      </c>
    </row>
    <row r="3" spans="1:15" ht="17.100000000000001" customHeight="1">
      <c r="A3" s="75">
        <v>1</v>
      </c>
      <c r="B3" s="110">
        <v>1</v>
      </c>
      <c r="C3" s="20" t="s">
        <v>252</v>
      </c>
      <c r="D3" s="135">
        <v>50</v>
      </c>
      <c r="E3" s="135">
        <v>49</v>
      </c>
      <c r="F3" s="135">
        <v>48</v>
      </c>
      <c r="G3" s="135">
        <v>49</v>
      </c>
      <c r="H3" s="135">
        <v>9</v>
      </c>
      <c r="I3" s="135">
        <v>9</v>
      </c>
      <c r="J3" s="135">
        <v>196</v>
      </c>
      <c r="K3" s="135">
        <v>98</v>
      </c>
      <c r="L3" s="135" t="s">
        <v>375</v>
      </c>
      <c r="M3" s="45">
        <v>382</v>
      </c>
      <c r="N3" s="45">
        <v>95.5</v>
      </c>
      <c r="O3" s="45" t="s">
        <v>375</v>
      </c>
    </row>
    <row r="4" spans="1:15" ht="17.100000000000001" customHeight="1">
      <c r="A4" s="75">
        <v>2</v>
      </c>
      <c r="B4" s="75">
        <v>2</v>
      </c>
      <c r="C4" s="20" t="s">
        <v>291</v>
      </c>
      <c r="D4" s="135">
        <v>50</v>
      </c>
      <c r="E4" s="135">
        <v>50</v>
      </c>
      <c r="F4" s="135">
        <v>50</v>
      </c>
      <c r="G4" s="135">
        <v>50</v>
      </c>
      <c r="H4" s="135">
        <v>10</v>
      </c>
      <c r="I4" s="135">
        <v>10</v>
      </c>
      <c r="J4" s="135">
        <v>200</v>
      </c>
      <c r="K4" s="135">
        <v>100</v>
      </c>
      <c r="L4" s="135" t="s">
        <v>375</v>
      </c>
      <c r="M4" s="45">
        <v>400</v>
      </c>
      <c r="N4" s="45">
        <v>100</v>
      </c>
      <c r="O4" s="45" t="s">
        <v>375</v>
      </c>
    </row>
    <row r="5" spans="1:15" ht="17.100000000000001" customHeight="1">
      <c r="A5" s="75">
        <v>3</v>
      </c>
      <c r="B5" s="75">
        <v>3</v>
      </c>
      <c r="C5" s="20" t="s">
        <v>292</v>
      </c>
      <c r="D5" s="135">
        <v>49</v>
      </c>
      <c r="E5" s="135">
        <v>48</v>
      </c>
      <c r="F5" s="135">
        <v>50</v>
      </c>
      <c r="G5" s="135">
        <v>49</v>
      </c>
      <c r="H5" s="135">
        <v>10</v>
      </c>
      <c r="I5" s="135">
        <v>9</v>
      </c>
      <c r="J5" s="135">
        <v>196</v>
      </c>
      <c r="K5" s="135">
        <v>98</v>
      </c>
      <c r="L5" s="135" t="s">
        <v>375</v>
      </c>
      <c r="M5" s="45">
        <v>391</v>
      </c>
      <c r="N5" s="45">
        <v>97.7</v>
      </c>
      <c r="O5" s="45" t="s">
        <v>375</v>
      </c>
    </row>
    <row r="6" spans="1:15" ht="17.100000000000001" customHeight="1">
      <c r="A6" s="75">
        <v>4</v>
      </c>
      <c r="B6" s="75">
        <v>4</v>
      </c>
      <c r="C6" s="20" t="s">
        <v>293</v>
      </c>
      <c r="D6" s="135">
        <v>49</v>
      </c>
      <c r="E6" s="135">
        <v>49</v>
      </c>
      <c r="F6" s="135">
        <v>48</v>
      </c>
      <c r="G6" s="135">
        <v>49</v>
      </c>
      <c r="H6" s="135">
        <v>10</v>
      </c>
      <c r="I6" s="135">
        <v>10</v>
      </c>
      <c r="J6" s="135">
        <v>195</v>
      </c>
      <c r="K6" s="135">
        <v>97.5</v>
      </c>
      <c r="L6" s="135" t="s">
        <v>375</v>
      </c>
      <c r="M6" s="45">
        <v>387</v>
      </c>
      <c r="N6" s="45">
        <v>96.7</v>
      </c>
      <c r="O6" s="45" t="s">
        <v>375</v>
      </c>
    </row>
    <row r="7" spans="1:15" ht="17.100000000000001" customHeight="1">
      <c r="A7" s="75">
        <v>5</v>
      </c>
      <c r="B7" s="75">
        <v>5</v>
      </c>
      <c r="C7" s="20" t="s">
        <v>253</v>
      </c>
      <c r="D7" s="135">
        <v>50</v>
      </c>
      <c r="E7" s="135">
        <v>49</v>
      </c>
      <c r="F7" s="135">
        <v>49</v>
      </c>
      <c r="G7" s="135">
        <v>49</v>
      </c>
      <c r="H7" s="135">
        <v>10</v>
      </c>
      <c r="I7" s="135">
        <v>10</v>
      </c>
      <c r="J7" s="135">
        <v>197</v>
      </c>
      <c r="K7" s="135">
        <v>98.5</v>
      </c>
      <c r="L7" s="135" t="s">
        <v>375</v>
      </c>
      <c r="M7" s="45">
        <v>395</v>
      </c>
      <c r="N7" s="45">
        <v>98.7</v>
      </c>
      <c r="O7" s="45" t="s">
        <v>375</v>
      </c>
    </row>
    <row r="8" spans="1:15" ht="17.100000000000001" customHeight="1">
      <c r="A8" s="75">
        <v>6</v>
      </c>
      <c r="B8" s="75">
        <v>6</v>
      </c>
      <c r="C8" s="20" t="s">
        <v>294</v>
      </c>
      <c r="D8" s="135">
        <v>49</v>
      </c>
      <c r="E8" s="135">
        <v>47</v>
      </c>
      <c r="F8" s="135">
        <v>50</v>
      </c>
      <c r="G8" s="135">
        <v>50</v>
      </c>
      <c r="H8" s="135">
        <v>10</v>
      </c>
      <c r="I8" s="135">
        <v>10</v>
      </c>
      <c r="J8" s="135">
        <v>196</v>
      </c>
      <c r="K8" s="135">
        <v>98</v>
      </c>
      <c r="L8" s="135" t="s">
        <v>375</v>
      </c>
      <c r="M8" s="45">
        <v>392</v>
      </c>
      <c r="N8" s="45">
        <v>98</v>
      </c>
      <c r="O8" s="45" t="s">
        <v>375</v>
      </c>
    </row>
    <row r="9" spans="1:15" ht="17.100000000000001" customHeight="1">
      <c r="A9" s="75">
        <v>7</v>
      </c>
      <c r="B9" s="75">
        <v>7</v>
      </c>
      <c r="C9" s="20" t="s">
        <v>295</v>
      </c>
      <c r="D9" s="135">
        <v>48</v>
      </c>
      <c r="E9" s="135">
        <v>48</v>
      </c>
      <c r="F9" s="135">
        <v>44</v>
      </c>
      <c r="G9" s="135">
        <v>48</v>
      </c>
      <c r="H9" s="135">
        <v>10</v>
      </c>
      <c r="I9" s="135">
        <v>9</v>
      </c>
      <c r="J9" s="135">
        <v>188</v>
      </c>
      <c r="K9" s="135">
        <v>94</v>
      </c>
      <c r="L9" s="135" t="s">
        <v>375</v>
      </c>
      <c r="M9" s="45">
        <v>364</v>
      </c>
      <c r="N9" s="45">
        <v>91</v>
      </c>
      <c r="O9" s="45" t="s">
        <v>375</v>
      </c>
    </row>
    <row r="10" spans="1:15" ht="17.100000000000001" customHeight="1">
      <c r="A10" s="75">
        <v>8</v>
      </c>
      <c r="B10" s="75">
        <v>8</v>
      </c>
      <c r="C10" s="20" t="s">
        <v>296</v>
      </c>
      <c r="D10" s="135">
        <v>50</v>
      </c>
      <c r="E10" s="135">
        <v>49</v>
      </c>
      <c r="F10" s="135">
        <v>50</v>
      </c>
      <c r="G10" s="135">
        <v>50</v>
      </c>
      <c r="H10" s="135">
        <v>10</v>
      </c>
      <c r="I10" s="135">
        <v>10</v>
      </c>
      <c r="J10" s="135">
        <v>199</v>
      </c>
      <c r="K10" s="135">
        <v>99.5</v>
      </c>
      <c r="L10" s="135" t="s">
        <v>375</v>
      </c>
      <c r="M10" s="45">
        <v>396</v>
      </c>
      <c r="N10" s="45">
        <v>99</v>
      </c>
      <c r="O10" s="45" t="s">
        <v>375</v>
      </c>
    </row>
    <row r="11" spans="1:15" ht="17.100000000000001" customHeight="1">
      <c r="A11" s="75">
        <v>9</v>
      </c>
      <c r="B11" s="75">
        <v>9</v>
      </c>
      <c r="C11" s="20" t="s">
        <v>297</v>
      </c>
      <c r="D11" s="135">
        <v>50</v>
      </c>
      <c r="E11" s="135">
        <v>50</v>
      </c>
      <c r="F11" s="135">
        <v>50</v>
      </c>
      <c r="G11" s="135">
        <v>50</v>
      </c>
      <c r="H11" s="135">
        <v>10</v>
      </c>
      <c r="I11" s="135">
        <v>10</v>
      </c>
      <c r="J11" s="135">
        <v>200</v>
      </c>
      <c r="K11" s="135">
        <v>100</v>
      </c>
      <c r="L11" s="135" t="s">
        <v>375</v>
      </c>
      <c r="M11" s="45">
        <v>398</v>
      </c>
      <c r="N11" s="45">
        <v>99.5</v>
      </c>
      <c r="O11" s="45" t="s">
        <v>375</v>
      </c>
    </row>
    <row r="12" spans="1:15" ht="17.100000000000001" customHeight="1">
      <c r="A12" s="75">
        <v>10</v>
      </c>
      <c r="B12" s="75">
        <v>10</v>
      </c>
      <c r="C12" s="20" t="s">
        <v>254</v>
      </c>
      <c r="D12" s="135">
        <v>49</v>
      </c>
      <c r="E12" s="135">
        <v>49</v>
      </c>
      <c r="F12" s="135">
        <v>50</v>
      </c>
      <c r="G12" s="135">
        <v>50</v>
      </c>
      <c r="H12" s="135">
        <v>9</v>
      </c>
      <c r="I12" s="135">
        <v>10</v>
      </c>
      <c r="J12" s="135">
        <v>198</v>
      </c>
      <c r="K12" s="135">
        <v>99</v>
      </c>
      <c r="L12" s="135" t="s">
        <v>375</v>
      </c>
      <c r="M12" s="45">
        <v>395</v>
      </c>
      <c r="N12" s="45">
        <v>98.7</v>
      </c>
      <c r="O12" s="45" t="s">
        <v>375</v>
      </c>
    </row>
    <row r="13" spans="1:15" ht="17.100000000000001" customHeight="1">
      <c r="A13" s="9">
        <v>11</v>
      </c>
      <c r="B13" s="9">
        <v>11</v>
      </c>
      <c r="C13" s="20" t="s">
        <v>298</v>
      </c>
      <c r="D13" s="10">
        <v>36</v>
      </c>
      <c r="E13" s="10">
        <v>30</v>
      </c>
      <c r="F13" s="10">
        <v>27</v>
      </c>
      <c r="G13" s="10">
        <v>37</v>
      </c>
      <c r="H13" s="135">
        <v>10</v>
      </c>
      <c r="I13" s="135">
        <v>9</v>
      </c>
      <c r="J13" s="10">
        <v>130</v>
      </c>
      <c r="K13" s="10">
        <v>65</v>
      </c>
      <c r="L13" s="10" t="s">
        <v>387</v>
      </c>
      <c r="M13" s="45">
        <v>292</v>
      </c>
      <c r="N13" s="45">
        <v>73</v>
      </c>
      <c r="O13" s="45" t="s">
        <v>381</v>
      </c>
    </row>
    <row r="14" spans="1:15" ht="17.100000000000001" customHeight="1">
      <c r="A14" s="9">
        <v>12</v>
      </c>
      <c r="B14" s="9">
        <v>12</v>
      </c>
      <c r="C14" s="20" t="s">
        <v>299</v>
      </c>
      <c r="D14" s="45">
        <v>50</v>
      </c>
      <c r="E14" s="45">
        <v>50</v>
      </c>
      <c r="F14" s="45">
        <v>50</v>
      </c>
      <c r="G14" s="45">
        <v>50</v>
      </c>
      <c r="H14" s="135">
        <v>10</v>
      </c>
      <c r="I14" s="135">
        <v>10</v>
      </c>
      <c r="J14" s="45">
        <v>200</v>
      </c>
      <c r="K14" s="45">
        <v>100</v>
      </c>
      <c r="L14" s="45" t="s">
        <v>375</v>
      </c>
      <c r="M14" s="45">
        <v>400</v>
      </c>
      <c r="N14" s="45">
        <v>100</v>
      </c>
      <c r="O14" s="45" t="s">
        <v>375</v>
      </c>
    </row>
    <row r="15" spans="1:15" ht="17.100000000000001" customHeight="1">
      <c r="A15" s="9">
        <v>13</v>
      </c>
      <c r="B15" s="9">
        <v>13</v>
      </c>
      <c r="C15" s="20" t="s">
        <v>255</v>
      </c>
      <c r="D15" s="45">
        <v>50</v>
      </c>
      <c r="E15" s="45">
        <v>50</v>
      </c>
      <c r="F15" s="45">
        <v>50</v>
      </c>
      <c r="G15" s="45">
        <v>50</v>
      </c>
      <c r="H15" s="135">
        <v>10</v>
      </c>
      <c r="I15" s="135">
        <v>10</v>
      </c>
      <c r="J15" s="45">
        <v>200</v>
      </c>
      <c r="K15" s="45">
        <v>100</v>
      </c>
      <c r="L15" s="45" t="s">
        <v>375</v>
      </c>
      <c r="M15" s="45">
        <v>399</v>
      </c>
      <c r="N15" s="45">
        <v>99.7</v>
      </c>
      <c r="O15" s="45" t="s">
        <v>375</v>
      </c>
    </row>
    <row r="16" spans="1:15" ht="17.100000000000001" customHeight="1">
      <c r="A16" s="9">
        <v>14</v>
      </c>
      <c r="B16" s="9">
        <v>14</v>
      </c>
      <c r="C16" s="20" t="s">
        <v>256</v>
      </c>
      <c r="D16" s="45">
        <v>50</v>
      </c>
      <c r="E16" s="45">
        <v>50</v>
      </c>
      <c r="F16" s="45">
        <v>50</v>
      </c>
      <c r="G16" s="45">
        <v>50</v>
      </c>
      <c r="H16" s="135">
        <v>10</v>
      </c>
      <c r="I16" s="135">
        <v>10</v>
      </c>
      <c r="J16" s="45">
        <v>200</v>
      </c>
      <c r="K16" s="45">
        <v>100</v>
      </c>
      <c r="L16" s="45" t="s">
        <v>375</v>
      </c>
      <c r="M16" s="45">
        <v>398</v>
      </c>
      <c r="N16" s="45">
        <v>99.5</v>
      </c>
      <c r="O16" s="45" t="s">
        <v>375</v>
      </c>
    </row>
    <row r="17" spans="1:15" ht="17.100000000000001" customHeight="1">
      <c r="A17" s="9">
        <v>15</v>
      </c>
      <c r="B17" s="9">
        <v>15</v>
      </c>
      <c r="C17" s="20" t="s">
        <v>300</v>
      </c>
      <c r="D17" s="45">
        <v>48</v>
      </c>
      <c r="E17" s="45">
        <v>48</v>
      </c>
      <c r="F17" s="45">
        <v>50</v>
      </c>
      <c r="G17" s="45">
        <v>50</v>
      </c>
      <c r="H17" s="135">
        <v>10</v>
      </c>
      <c r="I17" s="135">
        <v>10</v>
      </c>
      <c r="J17" s="45">
        <v>196</v>
      </c>
      <c r="K17" s="45">
        <v>98</v>
      </c>
      <c r="L17" s="45" t="s">
        <v>375</v>
      </c>
      <c r="M17" s="45">
        <v>376</v>
      </c>
      <c r="N17" s="45">
        <v>94</v>
      </c>
      <c r="O17" s="45" t="s">
        <v>375</v>
      </c>
    </row>
    <row r="18" spans="1:15" ht="17.100000000000001" customHeight="1">
      <c r="A18" s="15">
        <v>16</v>
      </c>
      <c r="B18" s="15">
        <v>16</v>
      </c>
      <c r="C18" s="15" t="s">
        <v>180</v>
      </c>
      <c r="D18" s="45">
        <v>50</v>
      </c>
      <c r="E18" s="45">
        <v>50</v>
      </c>
      <c r="F18" s="45">
        <v>49</v>
      </c>
      <c r="G18" s="45">
        <v>50</v>
      </c>
      <c r="H18" s="45">
        <v>9</v>
      </c>
      <c r="I18" s="45">
        <v>10</v>
      </c>
      <c r="J18" s="45">
        <v>199</v>
      </c>
      <c r="K18" s="45">
        <v>99.5</v>
      </c>
      <c r="L18" s="45" t="s">
        <v>375</v>
      </c>
      <c r="M18" s="45">
        <v>399</v>
      </c>
      <c r="N18" s="45">
        <v>99.7</v>
      </c>
      <c r="O18" s="45" t="s">
        <v>375</v>
      </c>
    </row>
    <row r="19" spans="1:15">
      <c r="A19" s="15">
        <v>17</v>
      </c>
      <c r="B19" s="15">
        <v>17</v>
      </c>
      <c r="C19" s="15" t="s">
        <v>409</v>
      </c>
      <c r="D19" s="45">
        <v>50</v>
      </c>
      <c r="E19" s="45">
        <v>50</v>
      </c>
      <c r="F19" s="45">
        <v>50</v>
      </c>
      <c r="G19" s="45">
        <v>50</v>
      </c>
      <c r="H19" s="45">
        <v>10</v>
      </c>
      <c r="I19" s="45">
        <v>10</v>
      </c>
      <c r="J19" s="45">
        <v>200</v>
      </c>
      <c r="K19" s="45">
        <v>100</v>
      </c>
      <c r="L19" s="45" t="s">
        <v>375</v>
      </c>
      <c r="M19" s="45">
        <v>399</v>
      </c>
      <c r="N19" s="45">
        <v>99.7</v>
      </c>
      <c r="O19" s="45" t="s">
        <v>375</v>
      </c>
    </row>
  </sheetData>
  <mergeCells count="1">
    <mergeCell ref="A1:O1"/>
  </mergeCells>
  <pageMargins left="0.45" right="0.33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30"/>
  <sheetViews>
    <sheetView topLeftCell="BN1" workbookViewId="0">
      <selection activeCell="BX9" sqref="BX9"/>
    </sheetView>
  </sheetViews>
  <sheetFormatPr defaultRowHeight="15"/>
  <cols>
    <col min="1" max="1" width="4" customWidth="1"/>
    <col min="2" max="2" width="5.5703125" customWidth="1"/>
    <col min="3" max="3" width="15.5703125" customWidth="1"/>
    <col min="4" max="4" width="6.85546875" customWidth="1"/>
    <col min="5" max="5" width="5" customWidth="1"/>
    <col min="6" max="6" width="6.85546875" customWidth="1"/>
    <col min="7" max="7" width="7" customWidth="1"/>
    <col min="8" max="8" width="6" customWidth="1"/>
    <col min="9" max="9" width="7.140625" customWidth="1"/>
    <col min="10" max="10" width="7.7109375" customWidth="1"/>
    <col min="11" max="11" width="6.140625" customWidth="1"/>
    <col min="12" max="12" width="6.7109375" customWidth="1"/>
    <col min="13" max="13" width="6.42578125" customWidth="1"/>
    <col min="14" max="14" width="6.5703125" customWidth="1"/>
    <col min="15" max="15" width="5.140625" customWidth="1"/>
    <col min="16" max="16" width="7" customWidth="1"/>
    <col min="17" max="17" width="7.140625" customWidth="1"/>
    <col min="18" max="18" width="5.7109375" customWidth="1"/>
    <col min="19" max="19" width="7.7109375" customWidth="1"/>
    <col min="20" max="20" width="7.140625" customWidth="1"/>
    <col min="21" max="21" width="5" customWidth="1"/>
    <col min="22" max="22" width="6.85546875" customWidth="1"/>
    <col min="23" max="23" width="7.7109375" customWidth="1"/>
    <col min="24" max="24" width="5.7109375" customWidth="1"/>
    <col min="25" max="25" width="6.85546875" customWidth="1"/>
    <col min="26" max="26" width="6.42578125" customWidth="1"/>
    <col min="27" max="27" width="7.7109375" customWidth="1"/>
    <col min="28" max="28" width="5.42578125" customWidth="1"/>
    <col min="29" max="29" width="7.140625" customWidth="1"/>
    <col min="30" max="30" width="6.5703125" customWidth="1"/>
    <col min="31" max="31" width="5.5703125" customWidth="1"/>
    <col min="32" max="32" width="6.7109375" customWidth="1"/>
    <col min="33" max="33" width="7.7109375" customWidth="1"/>
    <col min="34" max="34" width="5.5703125" customWidth="1"/>
    <col min="35" max="35" width="7" customWidth="1"/>
    <col min="36" max="36" width="7.7109375" customWidth="1"/>
    <col min="37" max="37" width="5.5703125" customWidth="1"/>
    <col min="38" max="38" width="7" customWidth="1"/>
    <col min="39" max="39" width="6.42578125" customWidth="1"/>
    <col min="40" max="40" width="6.7109375" customWidth="1"/>
    <col min="41" max="41" width="5.140625" customWidth="1"/>
    <col min="42" max="42" width="6.7109375" customWidth="1"/>
    <col min="43" max="43" width="7.7109375" customWidth="1"/>
    <col min="44" max="44" width="6.140625" customWidth="1"/>
    <col min="45" max="46" width="7.7109375" customWidth="1"/>
    <col min="47" max="47" width="6.140625" customWidth="1"/>
    <col min="48" max="49" width="7.7109375" customWidth="1"/>
    <col min="50" max="50" width="5.7109375" customWidth="1"/>
    <col min="51" max="51" width="6.5703125" customWidth="1"/>
    <col min="52" max="52" width="6.42578125" customWidth="1"/>
    <col min="53" max="53" width="6.140625" customWidth="1"/>
    <col min="54" max="54" width="5.42578125" customWidth="1"/>
    <col min="55" max="55" width="7.7109375" customWidth="1"/>
    <col min="56" max="56" width="6" customWidth="1"/>
    <col min="57" max="57" width="6.7109375" customWidth="1"/>
    <col min="58" max="58" width="5.140625" customWidth="1"/>
    <col min="59" max="59" width="7.7109375" customWidth="1"/>
    <col min="60" max="60" width="5.42578125" customWidth="1"/>
    <col min="61" max="61" width="7.7109375" customWidth="1"/>
    <col min="62" max="62" width="5.5703125" customWidth="1"/>
    <col min="63" max="63" width="7" customWidth="1"/>
    <col min="64" max="64" width="7.7109375" customWidth="1"/>
    <col min="65" max="65" width="8.28515625" customWidth="1"/>
    <col min="66" max="66" width="5" customWidth="1"/>
    <col min="67" max="67" width="7.5703125" customWidth="1"/>
    <col min="68" max="68" width="7" customWidth="1"/>
    <col min="69" max="69" width="6.5703125" customWidth="1"/>
    <col min="70" max="70" width="6.140625" customWidth="1"/>
    <col min="71" max="71" width="7.140625" customWidth="1"/>
    <col min="72" max="72" width="5.5703125" customWidth="1"/>
    <col min="73" max="73" width="7.7109375" customWidth="1"/>
    <col min="74" max="74" width="10" customWidth="1"/>
    <col min="75" max="75" width="6.140625" customWidth="1"/>
    <col min="76" max="76" width="6.28515625" customWidth="1"/>
    <col min="77" max="77" width="7.42578125" customWidth="1"/>
    <col min="78" max="78" width="5.42578125" customWidth="1"/>
    <col min="79" max="79" width="7.140625" customWidth="1"/>
    <col min="80" max="80" width="5.85546875" customWidth="1"/>
    <col min="81" max="81" width="7.28515625" customWidth="1"/>
    <col min="82" max="82" width="5.85546875" customWidth="1"/>
    <col min="83" max="83" width="6.5703125" customWidth="1"/>
    <col min="84" max="84" width="7.140625" customWidth="1"/>
    <col min="85" max="85" width="7.85546875" customWidth="1"/>
    <col min="86" max="86" width="5.28515625" customWidth="1"/>
    <col min="87" max="87" width="7.5703125" customWidth="1"/>
    <col min="88" max="88" width="7.28515625" customWidth="1"/>
    <col min="89" max="89" width="7.5703125" customWidth="1"/>
    <col min="90" max="90" width="7.140625" customWidth="1"/>
    <col min="91" max="91" width="6.140625" customWidth="1"/>
    <col min="92" max="92" width="4.85546875" customWidth="1"/>
    <col min="93" max="93" width="7.5703125" customWidth="1"/>
  </cols>
  <sheetData>
    <row r="1" spans="1:93" s="25" customFormat="1" ht="26.25" customHeight="1">
      <c r="A1" s="258" t="s">
        <v>407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60"/>
      <c r="BL1" s="259"/>
      <c r="BM1" s="259"/>
      <c r="BN1" s="259"/>
      <c r="BO1" s="261"/>
      <c r="BP1" s="77"/>
      <c r="BQ1" s="77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</row>
    <row r="2" spans="1:93" ht="15" customHeight="1">
      <c r="A2" s="262" t="s">
        <v>0</v>
      </c>
      <c r="B2" s="262" t="s">
        <v>9</v>
      </c>
      <c r="C2" s="262" t="s">
        <v>5</v>
      </c>
      <c r="D2" s="265" t="s">
        <v>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6" t="s">
        <v>2</v>
      </c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/>
      <c r="AD2" s="266" t="s">
        <v>12</v>
      </c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  <c r="AQ2" s="269" t="s">
        <v>246</v>
      </c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6"/>
      <c r="BD2" s="270" t="s">
        <v>23</v>
      </c>
      <c r="BE2" s="271"/>
      <c r="BF2" s="270" t="s">
        <v>24</v>
      </c>
      <c r="BG2" s="271"/>
      <c r="BH2" s="270" t="s">
        <v>25</v>
      </c>
      <c r="BI2" s="271"/>
      <c r="BJ2" s="83" t="s">
        <v>238</v>
      </c>
      <c r="BK2" s="46"/>
      <c r="BL2" s="262" t="s">
        <v>33</v>
      </c>
      <c r="BM2" s="278" t="s">
        <v>18</v>
      </c>
      <c r="BN2" s="278" t="s">
        <v>16</v>
      </c>
      <c r="BO2" s="278" t="s">
        <v>17</v>
      </c>
      <c r="BP2" s="212" t="s">
        <v>304</v>
      </c>
      <c r="BQ2" s="212"/>
      <c r="BR2" s="213"/>
      <c r="BS2" s="216" t="s">
        <v>305</v>
      </c>
      <c r="BT2" s="216"/>
      <c r="BU2" s="216"/>
      <c r="BV2" s="216" t="s">
        <v>98</v>
      </c>
      <c r="BW2" s="216"/>
      <c r="BX2" s="216"/>
      <c r="BY2" s="217" t="s">
        <v>92</v>
      </c>
      <c r="BZ2" s="212"/>
      <c r="CA2" s="212"/>
      <c r="CB2" s="219" t="s">
        <v>99</v>
      </c>
      <c r="CC2" s="230"/>
      <c r="CD2" s="217" t="s">
        <v>100</v>
      </c>
      <c r="CE2" s="212"/>
      <c r="CF2" s="219" t="s">
        <v>94</v>
      </c>
      <c r="CG2" s="220"/>
      <c r="CH2" s="216" t="s">
        <v>85</v>
      </c>
      <c r="CI2" s="216"/>
      <c r="CJ2" s="284" t="s">
        <v>76</v>
      </c>
      <c r="CK2" s="284" t="s">
        <v>425</v>
      </c>
      <c r="CL2" s="281" t="s">
        <v>424</v>
      </c>
      <c r="CM2" s="287" t="s">
        <v>18</v>
      </c>
      <c r="CN2" s="290" t="s">
        <v>87</v>
      </c>
      <c r="CO2" s="290" t="s">
        <v>95</v>
      </c>
    </row>
    <row r="3" spans="1:93" ht="15.75">
      <c r="A3" s="263"/>
      <c r="B3" s="263"/>
      <c r="C3" s="263"/>
      <c r="D3" s="291" t="s">
        <v>75</v>
      </c>
      <c r="E3" s="292"/>
      <c r="F3" s="293"/>
      <c r="G3" s="291" t="s">
        <v>77</v>
      </c>
      <c r="H3" s="292"/>
      <c r="I3" s="293"/>
      <c r="J3" s="291" t="s">
        <v>76</v>
      </c>
      <c r="K3" s="292"/>
      <c r="L3" s="293"/>
      <c r="M3" s="277" t="s">
        <v>28</v>
      </c>
      <c r="N3" s="294"/>
      <c r="O3" s="294"/>
      <c r="P3" s="295"/>
      <c r="Q3" s="291" t="s">
        <v>75</v>
      </c>
      <c r="R3" s="292"/>
      <c r="S3" s="293"/>
      <c r="T3" s="291" t="s">
        <v>77</v>
      </c>
      <c r="U3" s="292"/>
      <c r="V3" s="293"/>
      <c r="W3" s="291" t="s">
        <v>76</v>
      </c>
      <c r="X3" s="292"/>
      <c r="Y3" s="293"/>
      <c r="Z3" s="277" t="s">
        <v>28</v>
      </c>
      <c r="AA3" s="294"/>
      <c r="AB3" s="294"/>
      <c r="AC3" s="295"/>
      <c r="AD3" s="291" t="s">
        <v>75</v>
      </c>
      <c r="AE3" s="292"/>
      <c r="AF3" s="293"/>
      <c r="AG3" s="291" t="s">
        <v>77</v>
      </c>
      <c r="AH3" s="292"/>
      <c r="AI3" s="293"/>
      <c r="AJ3" s="291" t="s">
        <v>76</v>
      </c>
      <c r="AK3" s="292"/>
      <c r="AL3" s="293"/>
      <c r="AM3" s="277" t="s">
        <v>28</v>
      </c>
      <c r="AN3" s="294"/>
      <c r="AO3" s="294"/>
      <c r="AP3" s="295"/>
      <c r="AQ3" s="275" t="s">
        <v>75</v>
      </c>
      <c r="AR3" s="275"/>
      <c r="AS3" s="275"/>
      <c r="AT3" s="275" t="s">
        <v>77</v>
      </c>
      <c r="AU3" s="275"/>
      <c r="AV3" s="275"/>
      <c r="AW3" s="275" t="s">
        <v>76</v>
      </c>
      <c r="AX3" s="275"/>
      <c r="AY3" s="275"/>
      <c r="AZ3" s="276" t="s">
        <v>28</v>
      </c>
      <c r="BA3" s="276"/>
      <c r="BB3" s="276"/>
      <c r="BC3" s="277"/>
      <c r="BD3" s="272"/>
      <c r="BE3" s="273"/>
      <c r="BF3" s="272"/>
      <c r="BG3" s="273"/>
      <c r="BH3" s="272"/>
      <c r="BI3" s="274"/>
      <c r="BJ3" s="47"/>
      <c r="BK3" s="85"/>
      <c r="BL3" s="263"/>
      <c r="BM3" s="279"/>
      <c r="BN3" s="279"/>
      <c r="BO3" s="279"/>
      <c r="BP3" s="214"/>
      <c r="BQ3" s="214"/>
      <c r="BR3" s="215"/>
      <c r="BS3" s="216"/>
      <c r="BT3" s="216"/>
      <c r="BU3" s="216"/>
      <c r="BV3" s="216"/>
      <c r="BW3" s="216"/>
      <c r="BX3" s="216"/>
      <c r="BY3" s="218"/>
      <c r="BZ3" s="214"/>
      <c r="CA3" s="214"/>
      <c r="CB3" s="221"/>
      <c r="CC3" s="231"/>
      <c r="CD3" s="218"/>
      <c r="CE3" s="214"/>
      <c r="CF3" s="221"/>
      <c r="CG3" s="222"/>
      <c r="CH3" s="216"/>
      <c r="CI3" s="216"/>
      <c r="CJ3" s="285"/>
      <c r="CK3" s="285"/>
      <c r="CL3" s="282"/>
      <c r="CM3" s="288"/>
      <c r="CN3" s="288"/>
      <c r="CO3" s="288"/>
    </row>
    <row r="4" spans="1:93" s="11" customFormat="1" ht="15" customHeight="1">
      <c r="A4" s="264"/>
      <c r="B4" s="264"/>
      <c r="C4" s="264"/>
      <c r="D4" s="16" t="s">
        <v>20</v>
      </c>
      <c r="E4" s="16" t="s">
        <v>19</v>
      </c>
      <c r="F4" s="17" t="s">
        <v>17</v>
      </c>
      <c r="G4" s="16" t="s">
        <v>20</v>
      </c>
      <c r="H4" s="17" t="s">
        <v>16</v>
      </c>
      <c r="I4" s="17" t="s">
        <v>17</v>
      </c>
      <c r="J4" s="16" t="s">
        <v>21</v>
      </c>
      <c r="K4" s="17" t="s">
        <v>16</v>
      </c>
      <c r="L4" s="17" t="s">
        <v>17</v>
      </c>
      <c r="M4" s="16" t="s">
        <v>22</v>
      </c>
      <c r="N4" s="17" t="s">
        <v>18</v>
      </c>
      <c r="O4" s="18" t="s">
        <v>16</v>
      </c>
      <c r="P4" s="17" t="s">
        <v>17</v>
      </c>
      <c r="Q4" s="16" t="s">
        <v>20</v>
      </c>
      <c r="R4" s="16" t="s">
        <v>19</v>
      </c>
      <c r="S4" s="17" t="s">
        <v>17</v>
      </c>
      <c r="T4" s="16" t="s">
        <v>20</v>
      </c>
      <c r="U4" s="17" t="s">
        <v>16</v>
      </c>
      <c r="V4" s="17" t="s">
        <v>17</v>
      </c>
      <c r="W4" s="16" t="s">
        <v>21</v>
      </c>
      <c r="X4" s="17" t="s">
        <v>16</v>
      </c>
      <c r="Y4" s="17" t="s">
        <v>17</v>
      </c>
      <c r="Z4" s="16" t="s">
        <v>22</v>
      </c>
      <c r="AA4" s="17" t="s">
        <v>18</v>
      </c>
      <c r="AB4" s="18" t="s">
        <v>16</v>
      </c>
      <c r="AC4" s="17" t="s">
        <v>17</v>
      </c>
      <c r="AD4" s="16" t="s">
        <v>20</v>
      </c>
      <c r="AE4" s="16" t="s">
        <v>19</v>
      </c>
      <c r="AF4" s="17" t="s">
        <v>17</v>
      </c>
      <c r="AG4" s="16" t="s">
        <v>20</v>
      </c>
      <c r="AH4" s="17" t="s">
        <v>16</v>
      </c>
      <c r="AI4" s="17" t="s">
        <v>17</v>
      </c>
      <c r="AJ4" s="16" t="s">
        <v>21</v>
      </c>
      <c r="AK4" s="17" t="s">
        <v>16</v>
      </c>
      <c r="AL4" s="17" t="s">
        <v>17</v>
      </c>
      <c r="AM4" s="16" t="s">
        <v>22</v>
      </c>
      <c r="AN4" s="17" t="s">
        <v>18</v>
      </c>
      <c r="AO4" s="18" t="s">
        <v>16</v>
      </c>
      <c r="AP4" s="17" t="s">
        <v>17</v>
      </c>
      <c r="AQ4" s="16" t="s">
        <v>20</v>
      </c>
      <c r="AR4" s="16" t="s">
        <v>19</v>
      </c>
      <c r="AS4" s="17" t="s">
        <v>17</v>
      </c>
      <c r="AT4" s="16" t="s">
        <v>20</v>
      </c>
      <c r="AU4" s="17" t="s">
        <v>16</v>
      </c>
      <c r="AV4" s="17" t="s">
        <v>17</v>
      </c>
      <c r="AW4" s="16" t="s">
        <v>21</v>
      </c>
      <c r="AX4" s="17" t="s">
        <v>16</v>
      </c>
      <c r="AY4" s="17" t="s">
        <v>17</v>
      </c>
      <c r="AZ4" s="16" t="s">
        <v>22</v>
      </c>
      <c r="BA4" s="17" t="s">
        <v>18</v>
      </c>
      <c r="BB4" s="18" t="s">
        <v>16</v>
      </c>
      <c r="BC4" s="17" t="s">
        <v>17</v>
      </c>
      <c r="BD4" s="87" t="s">
        <v>16</v>
      </c>
      <c r="BE4" s="87" t="s">
        <v>17</v>
      </c>
      <c r="BF4" s="87" t="s">
        <v>16</v>
      </c>
      <c r="BG4" s="87" t="s">
        <v>17</v>
      </c>
      <c r="BH4" s="87" t="s">
        <v>16</v>
      </c>
      <c r="BI4" s="87" t="s">
        <v>17</v>
      </c>
      <c r="BJ4" s="17" t="s">
        <v>16</v>
      </c>
      <c r="BK4" s="18" t="s">
        <v>17</v>
      </c>
      <c r="BL4" s="264"/>
      <c r="BM4" s="280"/>
      <c r="BN4" s="280"/>
      <c r="BO4" s="280"/>
      <c r="BP4" s="86" t="s">
        <v>101</v>
      </c>
      <c r="BQ4" s="86" t="s">
        <v>87</v>
      </c>
      <c r="BR4" s="84" t="s">
        <v>17</v>
      </c>
      <c r="BS4" s="89" t="s">
        <v>101</v>
      </c>
      <c r="BT4" s="89" t="s">
        <v>87</v>
      </c>
      <c r="BU4" s="89" t="s">
        <v>17</v>
      </c>
      <c r="BV4" s="88" t="s">
        <v>101</v>
      </c>
      <c r="BW4" s="88" t="s">
        <v>87</v>
      </c>
      <c r="BX4" s="88" t="s">
        <v>17</v>
      </c>
      <c r="BY4" s="88" t="s">
        <v>101</v>
      </c>
      <c r="BZ4" s="88" t="s">
        <v>87</v>
      </c>
      <c r="CA4" s="88" t="s">
        <v>17</v>
      </c>
      <c r="CB4" s="88" t="s">
        <v>87</v>
      </c>
      <c r="CC4" s="88" t="s">
        <v>17</v>
      </c>
      <c r="CD4" s="88" t="s">
        <v>87</v>
      </c>
      <c r="CE4" s="88" t="s">
        <v>17</v>
      </c>
      <c r="CF4" s="88" t="s">
        <v>87</v>
      </c>
      <c r="CG4" s="88" t="s">
        <v>17</v>
      </c>
      <c r="CH4" s="88" t="s">
        <v>16</v>
      </c>
      <c r="CI4" s="88" t="s">
        <v>17</v>
      </c>
      <c r="CJ4" s="286"/>
      <c r="CK4" s="286"/>
      <c r="CL4" s="283"/>
      <c r="CM4" s="289"/>
      <c r="CN4" s="289"/>
      <c r="CO4" s="289"/>
    </row>
    <row r="5" spans="1:93" s="11" customFormat="1" ht="15.75">
      <c r="A5" s="75">
        <v>1</v>
      </c>
      <c r="B5" s="75">
        <v>1</v>
      </c>
      <c r="C5" s="136" t="s">
        <v>140</v>
      </c>
      <c r="D5" s="135">
        <v>9</v>
      </c>
      <c r="E5" s="135">
        <v>9</v>
      </c>
      <c r="F5" s="135" t="s">
        <v>380</v>
      </c>
      <c r="G5" s="135">
        <v>9</v>
      </c>
      <c r="H5" s="135">
        <v>9</v>
      </c>
      <c r="I5" s="135" t="s">
        <v>380</v>
      </c>
      <c r="J5" s="135">
        <v>28.2</v>
      </c>
      <c r="K5" s="135">
        <v>10</v>
      </c>
      <c r="L5" s="135" t="s">
        <v>375</v>
      </c>
      <c r="M5" s="135">
        <f>D5+G5+J5</f>
        <v>46.2</v>
      </c>
      <c r="N5" s="135">
        <f>M5*2</f>
        <v>92.4</v>
      </c>
      <c r="O5" s="135">
        <v>10</v>
      </c>
      <c r="P5" s="135" t="s">
        <v>375</v>
      </c>
      <c r="Q5" s="135">
        <v>9</v>
      </c>
      <c r="R5" s="135">
        <v>9</v>
      </c>
      <c r="S5" s="135" t="s">
        <v>380</v>
      </c>
      <c r="T5" s="135">
        <v>8</v>
      </c>
      <c r="U5" s="135">
        <v>8</v>
      </c>
      <c r="V5" s="135" t="s">
        <v>379</v>
      </c>
      <c r="W5" s="135">
        <v>28</v>
      </c>
      <c r="X5" s="135">
        <v>9.3000000000000007</v>
      </c>
      <c r="Y5" s="135" t="s">
        <v>375</v>
      </c>
      <c r="Z5" s="135">
        <f>Q5+T5+W5</f>
        <v>45</v>
      </c>
      <c r="AA5" s="135">
        <f>Z5*2</f>
        <v>90</v>
      </c>
      <c r="AB5" s="135">
        <v>9</v>
      </c>
      <c r="AC5" s="135" t="s">
        <v>380</v>
      </c>
      <c r="AD5" s="135">
        <v>10</v>
      </c>
      <c r="AE5" s="75">
        <v>10</v>
      </c>
      <c r="AF5" s="135" t="s">
        <v>375</v>
      </c>
      <c r="AG5" s="135">
        <v>6.5</v>
      </c>
      <c r="AH5" s="135">
        <v>7</v>
      </c>
      <c r="AI5" s="135" t="s">
        <v>379</v>
      </c>
      <c r="AJ5" s="135">
        <v>27</v>
      </c>
      <c r="AK5" s="135">
        <v>9</v>
      </c>
      <c r="AL5" s="135" t="s">
        <v>380</v>
      </c>
      <c r="AM5" s="135">
        <f>AD5+AG5+AJ5</f>
        <v>43.5</v>
      </c>
      <c r="AN5" s="135">
        <f>AM5*2</f>
        <v>87</v>
      </c>
      <c r="AO5" s="135">
        <v>9</v>
      </c>
      <c r="AP5" s="135" t="s">
        <v>380</v>
      </c>
      <c r="AQ5" s="135">
        <v>8</v>
      </c>
      <c r="AR5" s="135">
        <v>8</v>
      </c>
      <c r="AS5" s="135" t="s">
        <v>381</v>
      </c>
      <c r="AT5" s="135">
        <v>8.5</v>
      </c>
      <c r="AU5" s="135">
        <v>9</v>
      </c>
      <c r="AV5" s="49" t="s">
        <v>380</v>
      </c>
      <c r="AW5" s="135">
        <v>26.75</v>
      </c>
      <c r="AX5" s="135">
        <v>8.8000000000000007</v>
      </c>
      <c r="AY5" s="135" t="s">
        <v>380</v>
      </c>
      <c r="AZ5" s="135">
        <f>AQ5+AT5+AW5</f>
        <v>43.25</v>
      </c>
      <c r="BA5" s="135">
        <f>AZ5*2</f>
        <v>86.5</v>
      </c>
      <c r="BB5" s="135">
        <v>9</v>
      </c>
      <c r="BC5" s="135" t="s">
        <v>380</v>
      </c>
      <c r="BD5" s="135">
        <v>10</v>
      </c>
      <c r="BE5" s="135" t="s">
        <v>375</v>
      </c>
      <c r="BF5" s="135">
        <v>10</v>
      </c>
      <c r="BG5" s="135" t="s">
        <v>375</v>
      </c>
      <c r="BH5" s="135">
        <v>10</v>
      </c>
      <c r="BI5" s="135" t="s">
        <v>375</v>
      </c>
      <c r="BJ5" s="135">
        <v>10</v>
      </c>
      <c r="BK5" s="135" t="s">
        <v>375</v>
      </c>
      <c r="BL5" s="135">
        <f>M5+Z5+AM5+AZ5</f>
        <v>177.95</v>
      </c>
      <c r="BM5" s="135">
        <f>BL5/2</f>
        <v>88.974999999999994</v>
      </c>
      <c r="BN5" s="135">
        <v>9</v>
      </c>
      <c r="BO5" s="135" t="s">
        <v>380</v>
      </c>
      <c r="BP5" s="135">
        <v>40</v>
      </c>
      <c r="BQ5" s="135">
        <v>46.2</v>
      </c>
      <c r="BR5" s="135">
        <f>BP5+BQ5</f>
        <v>86.2</v>
      </c>
      <c r="BS5" s="135">
        <v>9</v>
      </c>
      <c r="BT5" s="48" t="s">
        <v>380</v>
      </c>
      <c r="BU5" s="48">
        <v>45</v>
      </c>
      <c r="BV5" s="135">
        <v>45</v>
      </c>
      <c r="BW5" s="135">
        <f>BU5+BV5</f>
        <v>90</v>
      </c>
      <c r="BX5" s="135">
        <v>9</v>
      </c>
      <c r="BY5" s="135" t="s">
        <v>380</v>
      </c>
      <c r="BZ5" s="135">
        <v>41.5</v>
      </c>
      <c r="CA5" s="135">
        <v>43.5</v>
      </c>
      <c r="CB5" s="135">
        <f>BZ5+CA5</f>
        <v>85</v>
      </c>
      <c r="CC5" s="135">
        <v>9</v>
      </c>
      <c r="CD5" s="135" t="s">
        <v>380</v>
      </c>
      <c r="CE5" s="135">
        <v>36.5</v>
      </c>
      <c r="CF5" s="196">
        <v>43.25</v>
      </c>
      <c r="CG5" s="135">
        <f>CE5+CF5</f>
        <v>79.75</v>
      </c>
      <c r="CH5" s="135">
        <v>8</v>
      </c>
      <c r="CI5" s="135" t="s">
        <v>381</v>
      </c>
      <c r="CJ5" s="135">
        <v>177.95</v>
      </c>
      <c r="CK5" s="135">
        <v>163</v>
      </c>
      <c r="CL5" s="135">
        <v>10</v>
      </c>
      <c r="CM5" s="135" t="s">
        <v>375</v>
      </c>
      <c r="CN5" s="135">
        <v>9</v>
      </c>
      <c r="CO5" s="135" t="s">
        <v>380</v>
      </c>
    </row>
    <row r="6" spans="1:93" s="11" customFormat="1" ht="18" customHeight="1">
      <c r="A6" s="75">
        <v>2</v>
      </c>
      <c r="B6" s="75">
        <v>2</v>
      </c>
      <c r="C6" s="75" t="s">
        <v>131</v>
      </c>
      <c r="D6" s="135">
        <v>9</v>
      </c>
      <c r="E6" s="135">
        <v>9</v>
      </c>
      <c r="F6" s="135" t="s">
        <v>380</v>
      </c>
      <c r="G6" s="135">
        <v>8</v>
      </c>
      <c r="H6" s="135">
        <v>8</v>
      </c>
      <c r="I6" s="135" t="s">
        <v>381</v>
      </c>
      <c r="J6" s="135">
        <v>28.2</v>
      </c>
      <c r="K6" s="135">
        <v>10</v>
      </c>
      <c r="L6" s="135" t="s">
        <v>375</v>
      </c>
      <c r="M6" s="135">
        <f t="shared" ref="M6:M30" si="0">D6+G6+J6</f>
        <v>45.2</v>
      </c>
      <c r="N6" s="135">
        <v>91</v>
      </c>
      <c r="O6" s="135">
        <v>10</v>
      </c>
      <c r="P6" s="49" t="s">
        <v>375</v>
      </c>
      <c r="Q6" s="135">
        <v>10</v>
      </c>
      <c r="R6" s="135">
        <v>10</v>
      </c>
      <c r="S6" s="135" t="s">
        <v>375</v>
      </c>
      <c r="T6" s="135">
        <v>9</v>
      </c>
      <c r="U6" s="135">
        <v>9</v>
      </c>
      <c r="V6" s="135" t="s">
        <v>380</v>
      </c>
      <c r="W6" s="135">
        <v>29</v>
      </c>
      <c r="X6" s="135">
        <v>9.6</v>
      </c>
      <c r="Y6" s="135" t="s">
        <v>375</v>
      </c>
      <c r="Z6" s="135">
        <f t="shared" ref="Z6:Z30" si="1">Q6+T6+W6</f>
        <v>48</v>
      </c>
      <c r="AA6" s="135">
        <f t="shared" ref="AA6:AA30" si="2">Z6*2</f>
        <v>96</v>
      </c>
      <c r="AB6" s="135">
        <v>10</v>
      </c>
      <c r="AC6" s="135" t="s">
        <v>375</v>
      </c>
      <c r="AD6" s="135">
        <v>10</v>
      </c>
      <c r="AE6" s="135">
        <v>10</v>
      </c>
      <c r="AF6" s="135" t="s">
        <v>375</v>
      </c>
      <c r="AG6" s="135">
        <v>8</v>
      </c>
      <c r="AH6" s="135">
        <v>8</v>
      </c>
      <c r="AI6" s="135" t="s">
        <v>381</v>
      </c>
      <c r="AJ6" s="135">
        <v>30</v>
      </c>
      <c r="AK6" s="135">
        <v>10</v>
      </c>
      <c r="AL6" s="135" t="s">
        <v>375</v>
      </c>
      <c r="AM6" s="135">
        <f t="shared" ref="AM6:AM30" si="3">AD6+AG6+AJ6</f>
        <v>48</v>
      </c>
      <c r="AN6" s="135">
        <f t="shared" ref="AN6:AN30" si="4">AM6*2</f>
        <v>96</v>
      </c>
      <c r="AO6" s="135">
        <v>10</v>
      </c>
      <c r="AP6" s="135" t="s">
        <v>375</v>
      </c>
      <c r="AQ6" s="135">
        <v>9</v>
      </c>
      <c r="AR6" s="135">
        <v>9</v>
      </c>
      <c r="AS6" s="135" t="s">
        <v>380</v>
      </c>
      <c r="AT6" s="135">
        <v>10</v>
      </c>
      <c r="AU6" s="135">
        <v>10</v>
      </c>
      <c r="AV6" s="49" t="s">
        <v>375</v>
      </c>
      <c r="AW6" s="135">
        <v>29.5</v>
      </c>
      <c r="AX6" s="135">
        <v>9.8000000000000007</v>
      </c>
      <c r="AY6" s="49" t="s">
        <v>375</v>
      </c>
      <c r="AZ6" s="135">
        <f t="shared" ref="AZ6:AZ30" si="5">AQ6+AT6+AW6</f>
        <v>48.5</v>
      </c>
      <c r="BA6" s="135">
        <f t="shared" ref="BA6:BA30" si="6">AZ6*2</f>
        <v>97</v>
      </c>
      <c r="BB6" s="135">
        <v>10</v>
      </c>
      <c r="BC6" s="49" t="s">
        <v>375</v>
      </c>
      <c r="BD6" s="135">
        <v>10</v>
      </c>
      <c r="BE6" s="135" t="s">
        <v>375</v>
      </c>
      <c r="BF6" s="135">
        <v>10</v>
      </c>
      <c r="BG6" s="135" t="s">
        <v>375</v>
      </c>
      <c r="BH6" s="135">
        <v>10</v>
      </c>
      <c r="BI6" s="135" t="s">
        <v>375</v>
      </c>
      <c r="BJ6" s="135">
        <v>10</v>
      </c>
      <c r="BK6" s="135" t="s">
        <v>375</v>
      </c>
      <c r="BL6" s="135">
        <f t="shared" ref="BL6:BL30" si="7">M6+Z6+AM6+AZ6</f>
        <v>189.7</v>
      </c>
      <c r="BM6" s="135">
        <f t="shared" ref="BM6:BM30" si="8">BL6/2</f>
        <v>94.85</v>
      </c>
      <c r="BN6" s="135">
        <v>10</v>
      </c>
      <c r="BO6" s="135" t="s">
        <v>375</v>
      </c>
      <c r="BP6" s="135">
        <v>48.4</v>
      </c>
      <c r="BQ6" s="135">
        <v>45.2</v>
      </c>
      <c r="BR6" s="135">
        <f t="shared" ref="BR6:BR30" si="9">BP6+BQ6</f>
        <v>93.6</v>
      </c>
      <c r="BS6" s="135">
        <v>10</v>
      </c>
      <c r="BT6" s="48" t="s">
        <v>375</v>
      </c>
      <c r="BU6" s="48">
        <v>48.9</v>
      </c>
      <c r="BV6" s="135">
        <v>48</v>
      </c>
      <c r="BW6" s="135">
        <f t="shared" ref="BW6:BW30" si="10">BU6+BV6</f>
        <v>96.9</v>
      </c>
      <c r="BX6" s="135">
        <v>10</v>
      </c>
      <c r="BY6" s="135" t="s">
        <v>375</v>
      </c>
      <c r="BZ6" s="135">
        <v>48.1</v>
      </c>
      <c r="CA6" s="135">
        <v>48</v>
      </c>
      <c r="CB6" s="135">
        <f t="shared" ref="CB6:CB30" si="11">BZ6+CA6</f>
        <v>96.1</v>
      </c>
      <c r="CC6" s="135">
        <v>10</v>
      </c>
      <c r="CD6" s="135" t="s">
        <v>375</v>
      </c>
      <c r="CE6" s="135">
        <v>49</v>
      </c>
      <c r="CF6" s="135">
        <v>48.5</v>
      </c>
      <c r="CG6" s="135">
        <f t="shared" ref="CG6:CG30" si="12">CE6+CF6</f>
        <v>97.5</v>
      </c>
      <c r="CH6" s="135">
        <v>10</v>
      </c>
      <c r="CI6" s="135" t="s">
        <v>375</v>
      </c>
      <c r="CJ6" s="135">
        <v>189.7</v>
      </c>
      <c r="CK6" s="135">
        <v>194.4</v>
      </c>
      <c r="CL6" s="135">
        <v>10</v>
      </c>
      <c r="CM6" s="135" t="s">
        <v>375</v>
      </c>
      <c r="CN6" s="135">
        <v>10</v>
      </c>
      <c r="CO6" s="135" t="s">
        <v>375</v>
      </c>
    </row>
    <row r="7" spans="1:93" s="11" customFormat="1" ht="18" customHeight="1">
      <c r="A7" s="75">
        <v>3</v>
      </c>
      <c r="B7" s="75">
        <v>3</v>
      </c>
      <c r="C7" s="75" t="s">
        <v>132</v>
      </c>
      <c r="D7" s="135">
        <v>8</v>
      </c>
      <c r="E7" s="135">
        <v>8</v>
      </c>
      <c r="F7" s="135" t="s">
        <v>381</v>
      </c>
      <c r="G7" s="135">
        <v>8</v>
      </c>
      <c r="H7" s="135">
        <v>8</v>
      </c>
      <c r="I7" s="135" t="s">
        <v>381</v>
      </c>
      <c r="J7" s="135">
        <v>27.6</v>
      </c>
      <c r="K7" s="135">
        <v>10</v>
      </c>
      <c r="L7" s="135" t="s">
        <v>375</v>
      </c>
      <c r="M7" s="135">
        <f t="shared" si="0"/>
        <v>43.6</v>
      </c>
      <c r="N7" s="135">
        <f t="shared" ref="N7:N30" si="13">M7*2</f>
        <v>87.2</v>
      </c>
      <c r="O7" s="135">
        <v>9</v>
      </c>
      <c r="P7" s="135" t="s">
        <v>380</v>
      </c>
      <c r="Q7" s="135">
        <v>9.5</v>
      </c>
      <c r="R7" s="135">
        <v>10</v>
      </c>
      <c r="S7" s="135" t="s">
        <v>375</v>
      </c>
      <c r="T7" s="135">
        <v>7.5</v>
      </c>
      <c r="U7" s="135">
        <v>8</v>
      </c>
      <c r="V7" s="135" t="s">
        <v>381</v>
      </c>
      <c r="W7" s="135">
        <v>22.5</v>
      </c>
      <c r="X7" s="135">
        <v>7.5</v>
      </c>
      <c r="Y7" s="135" t="s">
        <v>381</v>
      </c>
      <c r="Z7" s="135">
        <f t="shared" si="1"/>
        <v>39.5</v>
      </c>
      <c r="AA7" s="135">
        <f t="shared" si="2"/>
        <v>79</v>
      </c>
      <c r="AB7" s="135">
        <v>8</v>
      </c>
      <c r="AC7" s="135" t="s">
        <v>381</v>
      </c>
      <c r="AD7" s="135">
        <v>7</v>
      </c>
      <c r="AE7" s="135">
        <v>7</v>
      </c>
      <c r="AF7" s="135" t="s">
        <v>379</v>
      </c>
      <c r="AG7" s="135">
        <v>8.5</v>
      </c>
      <c r="AH7" s="135">
        <v>9</v>
      </c>
      <c r="AI7" s="135" t="s">
        <v>380</v>
      </c>
      <c r="AJ7" s="135">
        <v>27.5</v>
      </c>
      <c r="AK7" s="135">
        <v>9.1</v>
      </c>
      <c r="AL7" s="135" t="s">
        <v>375</v>
      </c>
      <c r="AM7" s="135">
        <f t="shared" si="3"/>
        <v>43</v>
      </c>
      <c r="AN7" s="135">
        <f t="shared" si="4"/>
        <v>86</v>
      </c>
      <c r="AO7" s="135">
        <v>9</v>
      </c>
      <c r="AP7" s="135" t="s">
        <v>380</v>
      </c>
      <c r="AQ7" s="135">
        <v>8</v>
      </c>
      <c r="AR7" s="135">
        <v>8</v>
      </c>
      <c r="AS7" s="135" t="s">
        <v>381</v>
      </c>
      <c r="AT7" s="135">
        <v>7</v>
      </c>
      <c r="AU7" s="135">
        <v>7</v>
      </c>
      <c r="AV7" s="135" t="s">
        <v>379</v>
      </c>
      <c r="AW7" s="135">
        <v>24</v>
      </c>
      <c r="AX7" s="135">
        <v>8</v>
      </c>
      <c r="AY7" s="135" t="s">
        <v>381</v>
      </c>
      <c r="AZ7" s="135">
        <f t="shared" si="5"/>
        <v>39</v>
      </c>
      <c r="BA7" s="135">
        <f t="shared" si="6"/>
        <v>78</v>
      </c>
      <c r="BB7" s="135">
        <v>8</v>
      </c>
      <c r="BC7" s="135" t="s">
        <v>381</v>
      </c>
      <c r="BD7" s="135">
        <v>10</v>
      </c>
      <c r="BE7" s="135" t="s">
        <v>375</v>
      </c>
      <c r="BF7" s="135">
        <v>10</v>
      </c>
      <c r="BG7" s="135" t="s">
        <v>375</v>
      </c>
      <c r="BH7" s="135">
        <v>10</v>
      </c>
      <c r="BI7" s="135" t="s">
        <v>375</v>
      </c>
      <c r="BJ7" s="135">
        <v>9</v>
      </c>
      <c r="BK7" s="135" t="s">
        <v>380</v>
      </c>
      <c r="BL7" s="135">
        <f t="shared" si="7"/>
        <v>165.1</v>
      </c>
      <c r="BM7" s="135">
        <f t="shared" si="8"/>
        <v>82.55</v>
      </c>
      <c r="BN7" s="135">
        <v>9</v>
      </c>
      <c r="BO7" s="135" t="s">
        <v>380</v>
      </c>
      <c r="BP7" s="135">
        <v>36.5</v>
      </c>
      <c r="BQ7" s="135">
        <v>43.6</v>
      </c>
      <c r="BR7" s="135">
        <f t="shared" si="9"/>
        <v>80.099999999999994</v>
      </c>
      <c r="BS7" s="135">
        <v>8</v>
      </c>
      <c r="BT7" s="48" t="s">
        <v>381</v>
      </c>
      <c r="BU7" s="48">
        <v>43.5</v>
      </c>
      <c r="BV7" s="135">
        <v>40</v>
      </c>
      <c r="BW7" s="135">
        <f t="shared" si="10"/>
        <v>83.5</v>
      </c>
      <c r="BX7" s="135">
        <v>9</v>
      </c>
      <c r="BY7" s="135" t="s">
        <v>380</v>
      </c>
      <c r="BZ7" s="135">
        <v>36.299999999999997</v>
      </c>
      <c r="CA7" s="135">
        <v>43</v>
      </c>
      <c r="CB7" s="135">
        <f t="shared" si="11"/>
        <v>79.3</v>
      </c>
      <c r="CC7" s="135">
        <v>8</v>
      </c>
      <c r="CD7" s="135" t="s">
        <v>381</v>
      </c>
      <c r="CE7" s="135">
        <v>42</v>
      </c>
      <c r="CF7" s="135">
        <v>39</v>
      </c>
      <c r="CG7" s="135">
        <f t="shared" si="12"/>
        <v>81</v>
      </c>
      <c r="CH7" s="135">
        <v>9</v>
      </c>
      <c r="CI7" s="135" t="s">
        <v>380</v>
      </c>
      <c r="CJ7" s="135">
        <v>165.1</v>
      </c>
      <c r="CK7" s="135">
        <v>158.30000000000001</v>
      </c>
      <c r="CL7" s="135">
        <v>10</v>
      </c>
      <c r="CM7" s="135" t="s">
        <v>375</v>
      </c>
      <c r="CN7" s="135">
        <v>9</v>
      </c>
      <c r="CO7" s="135" t="s">
        <v>380</v>
      </c>
    </row>
    <row r="8" spans="1:93" s="11" customFormat="1" ht="18" customHeight="1">
      <c r="A8" s="75">
        <v>4</v>
      </c>
      <c r="B8" s="75">
        <v>4</v>
      </c>
      <c r="C8" s="75" t="s">
        <v>133</v>
      </c>
      <c r="D8" s="135">
        <v>10</v>
      </c>
      <c r="E8" s="135">
        <v>10</v>
      </c>
      <c r="F8" s="135" t="s">
        <v>375</v>
      </c>
      <c r="G8" s="135">
        <v>10</v>
      </c>
      <c r="H8" s="135">
        <v>10</v>
      </c>
      <c r="I8" s="135" t="s">
        <v>375</v>
      </c>
      <c r="J8" s="135">
        <v>30</v>
      </c>
      <c r="K8" s="135">
        <v>10</v>
      </c>
      <c r="L8" s="135" t="s">
        <v>375</v>
      </c>
      <c r="M8" s="135">
        <f t="shared" si="0"/>
        <v>50</v>
      </c>
      <c r="N8" s="135">
        <f t="shared" si="13"/>
        <v>100</v>
      </c>
      <c r="O8" s="135">
        <v>10</v>
      </c>
      <c r="P8" s="49" t="s">
        <v>375</v>
      </c>
      <c r="Q8" s="135">
        <v>10</v>
      </c>
      <c r="R8" s="135">
        <v>10</v>
      </c>
      <c r="S8" s="135" t="s">
        <v>375</v>
      </c>
      <c r="T8" s="135">
        <v>9.5</v>
      </c>
      <c r="U8" s="135">
        <v>10</v>
      </c>
      <c r="V8" s="135" t="s">
        <v>375</v>
      </c>
      <c r="W8" s="135">
        <v>29</v>
      </c>
      <c r="X8" s="135">
        <v>9.6</v>
      </c>
      <c r="Y8" s="135" t="s">
        <v>375</v>
      </c>
      <c r="Z8" s="135">
        <f t="shared" si="1"/>
        <v>48.5</v>
      </c>
      <c r="AA8" s="135">
        <f t="shared" si="2"/>
        <v>97</v>
      </c>
      <c r="AB8" s="135">
        <v>10</v>
      </c>
      <c r="AC8" s="135" t="s">
        <v>375</v>
      </c>
      <c r="AD8" s="135">
        <v>10</v>
      </c>
      <c r="AE8" s="135">
        <v>10</v>
      </c>
      <c r="AF8" s="135" t="s">
        <v>375</v>
      </c>
      <c r="AG8" s="135">
        <v>10</v>
      </c>
      <c r="AH8" s="135">
        <v>10</v>
      </c>
      <c r="AI8" s="135" t="s">
        <v>375</v>
      </c>
      <c r="AJ8" s="135">
        <v>30</v>
      </c>
      <c r="AK8" s="135">
        <v>10</v>
      </c>
      <c r="AL8" s="135" t="s">
        <v>375</v>
      </c>
      <c r="AM8" s="135">
        <f t="shared" si="3"/>
        <v>50</v>
      </c>
      <c r="AN8" s="135">
        <f t="shared" si="4"/>
        <v>100</v>
      </c>
      <c r="AO8" s="135">
        <v>10</v>
      </c>
      <c r="AP8" s="135" t="s">
        <v>375</v>
      </c>
      <c r="AQ8" s="135">
        <v>10</v>
      </c>
      <c r="AR8" s="135">
        <v>10</v>
      </c>
      <c r="AS8" s="135" t="s">
        <v>375</v>
      </c>
      <c r="AT8" s="135">
        <v>10</v>
      </c>
      <c r="AU8" s="135">
        <v>10</v>
      </c>
      <c r="AV8" s="49" t="s">
        <v>375</v>
      </c>
      <c r="AW8" s="135">
        <v>30</v>
      </c>
      <c r="AX8" s="135">
        <v>10</v>
      </c>
      <c r="AY8" s="49" t="s">
        <v>375</v>
      </c>
      <c r="AZ8" s="135">
        <f t="shared" si="5"/>
        <v>50</v>
      </c>
      <c r="BA8" s="135">
        <f t="shared" si="6"/>
        <v>100</v>
      </c>
      <c r="BB8" s="135">
        <v>10</v>
      </c>
      <c r="BC8" s="49" t="s">
        <v>375</v>
      </c>
      <c r="BD8" s="135">
        <v>10</v>
      </c>
      <c r="BE8" s="135" t="s">
        <v>375</v>
      </c>
      <c r="BF8" s="135">
        <v>10</v>
      </c>
      <c r="BG8" s="135" t="s">
        <v>375</v>
      </c>
      <c r="BH8" s="135">
        <v>10</v>
      </c>
      <c r="BI8" s="135" t="s">
        <v>375</v>
      </c>
      <c r="BJ8" s="135">
        <v>10</v>
      </c>
      <c r="BK8" s="135" t="s">
        <v>375</v>
      </c>
      <c r="BL8" s="135">
        <f t="shared" si="7"/>
        <v>198.5</v>
      </c>
      <c r="BM8" s="135">
        <f t="shared" si="8"/>
        <v>99.25</v>
      </c>
      <c r="BN8" s="135">
        <v>10</v>
      </c>
      <c r="BO8" s="135" t="s">
        <v>375</v>
      </c>
      <c r="BP8" s="135">
        <v>50</v>
      </c>
      <c r="BQ8" s="135">
        <v>50</v>
      </c>
      <c r="BR8" s="135">
        <f t="shared" si="9"/>
        <v>100</v>
      </c>
      <c r="BS8" s="135">
        <v>10</v>
      </c>
      <c r="BT8" s="48" t="s">
        <v>375</v>
      </c>
      <c r="BU8" s="48">
        <v>49.6</v>
      </c>
      <c r="BV8" s="135">
        <v>48.5</v>
      </c>
      <c r="BW8" s="135">
        <f t="shared" si="10"/>
        <v>98.1</v>
      </c>
      <c r="BX8" s="135">
        <v>10</v>
      </c>
      <c r="BY8" s="135" t="s">
        <v>375</v>
      </c>
      <c r="BZ8" s="135">
        <v>49.8</v>
      </c>
      <c r="CA8" s="135">
        <v>50</v>
      </c>
      <c r="CB8" s="135">
        <f t="shared" si="11"/>
        <v>99.8</v>
      </c>
      <c r="CC8" s="135">
        <v>10</v>
      </c>
      <c r="CD8" s="135" t="s">
        <v>375</v>
      </c>
      <c r="CE8" s="135">
        <v>50</v>
      </c>
      <c r="CF8" s="135">
        <v>50</v>
      </c>
      <c r="CG8" s="135">
        <f t="shared" si="12"/>
        <v>100</v>
      </c>
      <c r="CH8" s="135">
        <v>10</v>
      </c>
      <c r="CI8" s="135" t="s">
        <v>375</v>
      </c>
      <c r="CJ8" s="135">
        <v>198.5</v>
      </c>
      <c r="CK8" s="135">
        <v>199.39999999999998</v>
      </c>
      <c r="CL8" s="135">
        <v>10</v>
      </c>
      <c r="CM8" s="135" t="s">
        <v>375</v>
      </c>
      <c r="CN8" s="135">
        <v>10</v>
      </c>
      <c r="CO8" s="135" t="s">
        <v>375</v>
      </c>
    </row>
    <row r="9" spans="1:93" s="11" customFormat="1" ht="18" customHeight="1">
      <c r="A9" s="8">
        <v>5</v>
      </c>
      <c r="B9" s="8">
        <v>5</v>
      </c>
      <c r="C9" s="75" t="s">
        <v>134</v>
      </c>
      <c r="D9" s="49">
        <v>9</v>
      </c>
      <c r="E9" s="49">
        <v>9</v>
      </c>
      <c r="F9" s="49" t="s">
        <v>380</v>
      </c>
      <c r="G9" s="49">
        <v>9</v>
      </c>
      <c r="H9" s="135">
        <v>9</v>
      </c>
      <c r="I9" s="135" t="s">
        <v>380</v>
      </c>
      <c r="J9" s="49">
        <v>27.6</v>
      </c>
      <c r="K9" s="49">
        <v>10</v>
      </c>
      <c r="L9" s="49" t="s">
        <v>375</v>
      </c>
      <c r="M9" s="135">
        <f t="shared" si="0"/>
        <v>45.6</v>
      </c>
      <c r="N9" s="135">
        <f t="shared" si="13"/>
        <v>91.2</v>
      </c>
      <c r="O9" s="135">
        <v>10</v>
      </c>
      <c r="P9" s="135" t="s">
        <v>375</v>
      </c>
      <c r="Q9" s="49">
        <v>9</v>
      </c>
      <c r="R9" s="49">
        <v>9</v>
      </c>
      <c r="S9" s="49" t="s">
        <v>380</v>
      </c>
      <c r="T9" s="49">
        <v>9</v>
      </c>
      <c r="U9" s="49">
        <v>9</v>
      </c>
      <c r="V9" s="135" t="s">
        <v>380</v>
      </c>
      <c r="W9" s="49">
        <v>29</v>
      </c>
      <c r="X9" s="49">
        <v>9.6</v>
      </c>
      <c r="Y9" s="135" t="s">
        <v>375</v>
      </c>
      <c r="Z9" s="135">
        <f t="shared" si="1"/>
        <v>47</v>
      </c>
      <c r="AA9" s="135">
        <f t="shared" si="2"/>
        <v>94</v>
      </c>
      <c r="AB9" s="135">
        <v>10</v>
      </c>
      <c r="AC9" s="135" t="s">
        <v>375</v>
      </c>
      <c r="AD9" s="49">
        <v>9.5</v>
      </c>
      <c r="AE9" s="49">
        <v>10</v>
      </c>
      <c r="AF9" s="49" t="s">
        <v>375</v>
      </c>
      <c r="AG9" s="49">
        <v>10</v>
      </c>
      <c r="AH9" s="49">
        <v>10</v>
      </c>
      <c r="AI9" s="135" t="s">
        <v>375</v>
      </c>
      <c r="AJ9" s="49">
        <v>30</v>
      </c>
      <c r="AK9" s="49">
        <v>10</v>
      </c>
      <c r="AL9" s="135" t="s">
        <v>375</v>
      </c>
      <c r="AM9" s="135">
        <f t="shared" si="3"/>
        <v>49.5</v>
      </c>
      <c r="AN9" s="135">
        <f t="shared" si="4"/>
        <v>99</v>
      </c>
      <c r="AO9" s="49">
        <v>10</v>
      </c>
      <c r="AP9" s="135" t="s">
        <v>375</v>
      </c>
      <c r="AQ9" s="49">
        <v>10</v>
      </c>
      <c r="AR9" s="49">
        <v>10</v>
      </c>
      <c r="AS9" s="49" t="s">
        <v>375</v>
      </c>
      <c r="AT9" s="49">
        <v>9</v>
      </c>
      <c r="AU9" s="49">
        <v>9</v>
      </c>
      <c r="AV9" s="49" t="s">
        <v>380</v>
      </c>
      <c r="AW9" s="49">
        <v>28.5</v>
      </c>
      <c r="AX9" s="49">
        <v>9.6</v>
      </c>
      <c r="AY9" s="135" t="s">
        <v>375</v>
      </c>
      <c r="AZ9" s="135">
        <f t="shared" si="5"/>
        <v>47.5</v>
      </c>
      <c r="BA9" s="135">
        <f t="shared" si="6"/>
        <v>95</v>
      </c>
      <c r="BB9" s="135">
        <v>10</v>
      </c>
      <c r="BC9" s="135" t="s">
        <v>375</v>
      </c>
      <c r="BD9" s="135">
        <v>10</v>
      </c>
      <c r="BE9" s="135" t="s">
        <v>375</v>
      </c>
      <c r="BF9" s="135">
        <v>9</v>
      </c>
      <c r="BG9" s="135" t="s">
        <v>380</v>
      </c>
      <c r="BH9" s="135">
        <v>10</v>
      </c>
      <c r="BI9" s="135" t="s">
        <v>375</v>
      </c>
      <c r="BJ9" s="135">
        <v>10</v>
      </c>
      <c r="BK9" s="135" t="s">
        <v>375</v>
      </c>
      <c r="BL9" s="135">
        <f t="shared" si="7"/>
        <v>189.6</v>
      </c>
      <c r="BM9" s="135">
        <f t="shared" si="8"/>
        <v>94.8</v>
      </c>
      <c r="BN9" s="135">
        <v>10</v>
      </c>
      <c r="BO9" s="135" t="s">
        <v>375</v>
      </c>
      <c r="BP9" s="135">
        <v>48.5</v>
      </c>
      <c r="BQ9" s="135">
        <v>45.6</v>
      </c>
      <c r="BR9" s="135">
        <f t="shared" si="9"/>
        <v>94.1</v>
      </c>
      <c r="BS9" s="135">
        <v>10</v>
      </c>
      <c r="BT9" s="48" t="s">
        <v>375</v>
      </c>
      <c r="BU9" s="48">
        <v>49</v>
      </c>
      <c r="BV9" s="135">
        <v>47</v>
      </c>
      <c r="BW9" s="135">
        <f t="shared" si="10"/>
        <v>96</v>
      </c>
      <c r="BX9" s="135">
        <v>10</v>
      </c>
      <c r="BY9" s="135" t="s">
        <v>375</v>
      </c>
      <c r="BZ9" s="135">
        <v>48.1</v>
      </c>
      <c r="CA9" s="135">
        <v>49.5</v>
      </c>
      <c r="CB9" s="135">
        <f t="shared" si="11"/>
        <v>97.6</v>
      </c>
      <c r="CC9" s="135">
        <v>10</v>
      </c>
      <c r="CD9" s="135" t="s">
        <v>375</v>
      </c>
      <c r="CE9" s="135">
        <v>47.5</v>
      </c>
      <c r="CF9" s="135">
        <v>47.5</v>
      </c>
      <c r="CG9" s="135">
        <f t="shared" si="12"/>
        <v>95</v>
      </c>
      <c r="CH9" s="135">
        <v>10</v>
      </c>
      <c r="CI9" s="135" t="s">
        <v>375</v>
      </c>
      <c r="CJ9" s="135">
        <v>199.6</v>
      </c>
      <c r="CK9" s="135">
        <v>193.1</v>
      </c>
      <c r="CL9" s="135">
        <v>10</v>
      </c>
      <c r="CM9" s="135" t="s">
        <v>375</v>
      </c>
      <c r="CN9" s="135">
        <v>9</v>
      </c>
      <c r="CO9" s="135" t="s">
        <v>380</v>
      </c>
    </row>
    <row r="10" spans="1:93" s="11" customFormat="1" ht="18" customHeight="1">
      <c r="A10" s="8">
        <v>6</v>
      </c>
      <c r="B10" s="8">
        <v>6</v>
      </c>
      <c r="C10" s="75" t="s">
        <v>135</v>
      </c>
      <c r="D10" s="49">
        <v>9</v>
      </c>
      <c r="E10" s="49">
        <v>9</v>
      </c>
      <c r="F10" s="49" t="s">
        <v>380</v>
      </c>
      <c r="G10" s="49">
        <v>8</v>
      </c>
      <c r="H10" s="135">
        <v>8</v>
      </c>
      <c r="I10" s="135" t="s">
        <v>381</v>
      </c>
      <c r="J10" s="49">
        <v>27</v>
      </c>
      <c r="K10" s="49">
        <v>9</v>
      </c>
      <c r="L10" s="49" t="s">
        <v>380</v>
      </c>
      <c r="M10" s="135">
        <f t="shared" si="0"/>
        <v>44</v>
      </c>
      <c r="N10" s="135">
        <f t="shared" si="13"/>
        <v>88</v>
      </c>
      <c r="O10" s="135">
        <v>9</v>
      </c>
      <c r="P10" s="135" t="s">
        <v>380</v>
      </c>
      <c r="Q10" s="49">
        <v>10</v>
      </c>
      <c r="R10" s="49">
        <v>10</v>
      </c>
      <c r="S10" s="49" t="s">
        <v>375</v>
      </c>
      <c r="T10" s="49">
        <v>9.5</v>
      </c>
      <c r="U10" s="49">
        <v>10</v>
      </c>
      <c r="V10" s="135" t="s">
        <v>375</v>
      </c>
      <c r="W10" s="49">
        <v>27</v>
      </c>
      <c r="X10" s="49">
        <v>9</v>
      </c>
      <c r="Y10" s="135" t="s">
        <v>380</v>
      </c>
      <c r="Z10" s="135">
        <f t="shared" si="1"/>
        <v>46.5</v>
      </c>
      <c r="AA10" s="135">
        <f t="shared" si="2"/>
        <v>93</v>
      </c>
      <c r="AB10" s="135">
        <v>10</v>
      </c>
      <c r="AC10" s="135" t="s">
        <v>375</v>
      </c>
      <c r="AD10" s="49">
        <v>9.5</v>
      </c>
      <c r="AE10" s="49">
        <v>10</v>
      </c>
      <c r="AF10" s="49" t="s">
        <v>375</v>
      </c>
      <c r="AG10" s="49">
        <v>10</v>
      </c>
      <c r="AH10" s="49">
        <v>10</v>
      </c>
      <c r="AI10" s="135" t="s">
        <v>375</v>
      </c>
      <c r="AJ10" s="49">
        <v>29.2</v>
      </c>
      <c r="AK10" s="49">
        <v>9.6999999999999993</v>
      </c>
      <c r="AL10" s="49" t="s">
        <v>375</v>
      </c>
      <c r="AM10" s="135">
        <f t="shared" si="3"/>
        <v>48.7</v>
      </c>
      <c r="AN10" s="135">
        <f t="shared" si="4"/>
        <v>97.4</v>
      </c>
      <c r="AO10" s="49">
        <v>10</v>
      </c>
      <c r="AP10" s="135" t="s">
        <v>375</v>
      </c>
      <c r="AQ10" s="49">
        <v>10</v>
      </c>
      <c r="AR10" s="49">
        <v>10</v>
      </c>
      <c r="AS10" s="49" t="s">
        <v>375</v>
      </c>
      <c r="AT10" s="49">
        <v>10</v>
      </c>
      <c r="AU10" s="49">
        <v>10</v>
      </c>
      <c r="AV10" s="49" t="s">
        <v>375</v>
      </c>
      <c r="AW10" s="49">
        <v>28.5</v>
      </c>
      <c r="AX10" s="49">
        <v>9.6</v>
      </c>
      <c r="AY10" s="49" t="s">
        <v>375</v>
      </c>
      <c r="AZ10" s="135">
        <f t="shared" si="5"/>
        <v>48.5</v>
      </c>
      <c r="BA10" s="135">
        <f t="shared" si="6"/>
        <v>97</v>
      </c>
      <c r="BB10" s="135">
        <v>10</v>
      </c>
      <c r="BC10" s="49" t="s">
        <v>375</v>
      </c>
      <c r="BD10" s="135">
        <v>10</v>
      </c>
      <c r="BE10" s="135" t="s">
        <v>375</v>
      </c>
      <c r="BF10" s="135">
        <v>10</v>
      </c>
      <c r="BG10" s="135" t="s">
        <v>375</v>
      </c>
      <c r="BH10" s="135">
        <v>10</v>
      </c>
      <c r="BI10" s="135" t="s">
        <v>375</v>
      </c>
      <c r="BJ10" s="135">
        <v>10</v>
      </c>
      <c r="BK10" s="135" t="s">
        <v>375</v>
      </c>
      <c r="BL10" s="135">
        <f t="shared" si="7"/>
        <v>187.7</v>
      </c>
      <c r="BM10" s="135">
        <f t="shared" si="8"/>
        <v>93.85</v>
      </c>
      <c r="BN10" s="135">
        <v>10</v>
      </c>
      <c r="BO10" s="135" t="s">
        <v>375</v>
      </c>
      <c r="BP10" s="135">
        <v>47.7</v>
      </c>
      <c r="BQ10" s="135">
        <v>44</v>
      </c>
      <c r="BR10" s="135">
        <f t="shared" si="9"/>
        <v>91.7</v>
      </c>
      <c r="BS10" s="135">
        <v>10</v>
      </c>
      <c r="BT10" s="48" t="s">
        <v>375</v>
      </c>
      <c r="BU10" s="48">
        <v>47.8</v>
      </c>
      <c r="BV10" s="135">
        <v>46.5</v>
      </c>
      <c r="BW10" s="135">
        <f t="shared" si="10"/>
        <v>94.3</v>
      </c>
      <c r="BX10" s="135">
        <v>10</v>
      </c>
      <c r="BY10" s="135" t="s">
        <v>375</v>
      </c>
      <c r="BZ10" s="135">
        <v>47.9</v>
      </c>
      <c r="CA10" s="135">
        <v>48.7</v>
      </c>
      <c r="CB10" s="135">
        <f t="shared" si="11"/>
        <v>96.6</v>
      </c>
      <c r="CC10" s="135">
        <v>10</v>
      </c>
      <c r="CD10" s="135" t="s">
        <v>375</v>
      </c>
      <c r="CE10" s="135">
        <v>48.5</v>
      </c>
      <c r="CF10" s="135">
        <v>48.5</v>
      </c>
      <c r="CG10" s="135">
        <f t="shared" si="12"/>
        <v>97</v>
      </c>
      <c r="CH10" s="135">
        <v>10</v>
      </c>
      <c r="CI10" s="135" t="s">
        <v>375</v>
      </c>
      <c r="CJ10" s="135">
        <v>187.7</v>
      </c>
      <c r="CK10" s="135">
        <v>191.9</v>
      </c>
      <c r="CL10" s="135">
        <v>10</v>
      </c>
      <c r="CM10" s="135" t="s">
        <v>375</v>
      </c>
      <c r="CN10" s="135">
        <v>10</v>
      </c>
      <c r="CO10" s="135" t="s">
        <v>375</v>
      </c>
    </row>
    <row r="11" spans="1:93" s="11" customFormat="1" ht="18" customHeight="1">
      <c r="A11" s="8">
        <v>7</v>
      </c>
      <c r="B11" s="8">
        <v>7</v>
      </c>
      <c r="C11" s="75" t="s">
        <v>165</v>
      </c>
      <c r="D11" s="49">
        <v>10</v>
      </c>
      <c r="E11" s="49">
        <v>10</v>
      </c>
      <c r="F11" s="49" t="s">
        <v>375</v>
      </c>
      <c r="G11" s="49">
        <v>10</v>
      </c>
      <c r="H11" s="135">
        <v>10</v>
      </c>
      <c r="I11" s="135" t="s">
        <v>375</v>
      </c>
      <c r="J11" s="49">
        <v>30</v>
      </c>
      <c r="K11" s="49">
        <v>10</v>
      </c>
      <c r="L11" s="49" t="s">
        <v>375</v>
      </c>
      <c r="M11" s="135">
        <f t="shared" si="0"/>
        <v>50</v>
      </c>
      <c r="N11" s="135">
        <f t="shared" si="13"/>
        <v>100</v>
      </c>
      <c r="O11" s="135">
        <v>10</v>
      </c>
      <c r="P11" s="135" t="s">
        <v>375</v>
      </c>
      <c r="Q11" s="49">
        <v>10</v>
      </c>
      <c r="R11" s="49">
        <v>10</v>
      </c>
      <c r="S11" s="49" t="s">
        <v>375</v>
      </c>
      <c r="T11" s="49">
        <v>10</v>
      </c>
      <c r="U11" s="49">
        <v>10</v>
      </c>
      <c r="V11" s="49" t="s">
        <v>375</v>
      </c>
      <c r="W11" s="49">
        <v>29.5</v>
      </c>
      <c r="X11" s="49">
        <v>9.6999999999999993</v>
      </c>
      <c r="Y11" s="135" t="s">
        <v>375</v>
      </c>
      <c r="Z11" s="135">
        <f t="shared" si="1"/>
        <v>49.5</v>
      </c>
      <c r="AA11" s="135">
        <f t="shared" si="2"/>
        <v>99</v>
      </c>
      <c r="AB11" s="135">
        <v>10</v>
      </c>
      <c r="AC11" s="135" t="s">
        <v>375</v>
      </c>
      <c r="AD11" s="49">
        <v>10</v>
      </c>
      <c r="AE11" s="49">
        <v>10</v>
      </c>
      <c r="AF11" s="49" t="s">
        <v>375</v>
      </c>
      <c r="AG11" s="49">
        <v>10</v>
      </c>
      <c r="AH11" s="49">
        <v>10</v>
      </c>
      <c r="AI11" s="49" t="s">
        <v>375</v>
      </c>
      <c r="AJ11" s="49">
        <v>30</v>
      </c>
      <c r="AK11" s="49">
        <v>10</v>
      </c>
      <c r="AL11" s="49" t="s">
        <v>375</v>
      </c>
      <c r="AM11" s="135">
        <f t="shared" si="3"/>
        <v>50</v>
      </c>
      <c r="AN11" s="135">
        <f t="shared" si="4"/>
        <v>100</v>
      </c>
      <c r="AO11" s="49">
        <v>10</v>
      </c>
      <c r="AP11" s="135" t="s">
        <v>375</v>
      </c>
      <c r="AQ11" s="49">
        <v>10</v>
      </c>
      <c r="AR11" s="49">
        <v>10</v>
      </c>
      <c r="AS11" s="49" t="s">
        <v>375</v>
      </c>
      <c r="AT11" s="49">
        <v>10</v>
      </c>
      <c r="AU11" s="49">
        <v>10</v>
      </c>
      <c r="AV11" s="49" t="s">
        <v>375</v>
      </c>
      <c r="AW11" s="49">
        <v>30</v>
      </c>
      <c r="AX11" s="49">
        <v>10</v>
      </c>
      <c r="AY11" s="49" t="s">
        <v>375</v>
      </c>
      <c r="AZ11" s="135">
        <f t="shared" si="5"/>
        <v>50</v>
      </c>
      <c r="BA11" s="135">
        <f t="shared" si="6"/>
        <v>100</v>
      </c>
      <c r="BB11" s="135">
        <v>10</v>
      </c>
      <c r="BC11" s="135" t="s">
        <v>375</v>
      </c>
      <c r="BD11" s="135">
        <v>10</v>
      </c>
      <c r="BE11" s="135" t="s">
        <v>375</v>
      </c>
      <c r="BF11" s="135">
        <v>10</v>
      </c>
      <c r="BG11" s="135" t="s">
        <v>375</v>
      </c>
      <c r="BH11" s="135">
        <v>10</v>
      </c>
      <c r="BI11" s="135" t="s">
        <v>375</v>
      </c>
      <c r="BJ11" s="135">
        <v>10</v>
      </c>
      <c r="BK11" s="135" t="s">
        <v>375</v>
      </c>
      <c r="BL11" s="135">
        <f t="shared" si="7"/>
        <v>199.5</v>
      </c>
      <c r="BM11" s="135">
        <f t="shared" si="8"/>
        <v>99.75</v>
      </c>
      <c r="BN11" s="135">
        <v>10</v>
      </c>
      <c r="BO11" s="135" t="s">
        <v>375</v>
      </c>
      <c r="BP11" s="135">
        <v>49.5</v>
      </c>
      <c r="BQ11" s="135">
        <v>50</v>
      </c>
      <c r="BR11" s="135">
        <f t="shared" si="9"/>
        <v>99.5</v>
      </c>
      <c r="BS11" s="135">
        <v>10</v>
      </c>
      <c r="BT11" s="48" t="s">
        <v>375</v>
      </c>
      <c r="BU11" s="48">
        <v>50</v>
      </c>
      <c r="BV11" s="135">
        <v>49.5</v>
      </c>
      <c r="BW11" s="135">
        <f t="shared" si="10"/>
        <v>99.5</v>
      </c>
      <c r="BX11" s="135">
        <v>10</v>
      </c>
      <c r="BY11" s="135" t="s">
        <v>375</v>
      </c>
      <c r="BZ11" s="135">
        <v>50</v>
      </c>
      <c r="CA11" s="135">
        <v>50</v>
      </c>
      <c r="CB11" s="135">
        <f t="shared" si="11"/>
        <v>100</v>
      </c>
      <c r="CC11" s="135">
        <v>10</v>
      </c>
      <c r="CD11" s="135" t="s">
        <v>375</v>
      </c>
      <c r="CE11" s="135">
        <v>50</v>
      </c>
      <c r="CF11" s="135">
        <v>50</v>
      </c>
      <c r="CG11" s="135">
        <f t="shared" si="12"/>
        <v>100</v>
      </c>
      <c r="CH11" s="135">
        <v>10</v>
      </c>
      <c r="CI11" s="135" t="s">
        <v>375</v>
      </c>
      <c r="CJ11" s="135">
        <v>199.5</v>
      </c>
      <c r="CK11" s="135">
        <v>199.5</v>
      </c>
      <c r="CL11" s="135">
        <v>10</v>
      </c>
      <c r="CM11" s="135" t="s">
        <v>375</v>
      </c>
      <c r="CN11" s="135">
        <v>10</v>
      </c>
      <c r="CO11" s="135" t="s">
        <v>375</v>
      </c>
    </row>
    <row r="12" spans="1:93" s="11" customFormat="1" ht="18" customHeight="1">
      <c r="A12" s="8">
        <v>8</v>
      </c>
      <c r="B12" s="8">
        <v>8</v>
      </c>
      <c r="C12" s="75" t="s">
        <v>137</v>
      </c>
      <c r="D12" s="49">
        <v>9</v>
      </c>
      <c r="E12" s="49">
        <v>9</v>
      </c>
      <c r="F12" s="49" t="s">
        <v>380</v>
      </c>
      <c r="G12" s="49">
        <v>9</v>
      </c>
      <c r="H12" s="49">
        <v>9</v>
      </c>
      <c r="I12" s="49" t="s">
        <v>380</v>
      </c>
      <c r="J12" s="49">
        <v>29</v>
      </c>
      <c r="K12" s="49">
        <v>10</v>
      </c>
      <c r="L12" s="49" t="s">
        <v>375</v>
      </c>
      <c r="M12" s="135">
        <f t="shared" si="0"/>
        <v>47</v>
      </c>
      <c r="N12" s="135">
        <f t="shared" si="13"/>
        <v>94</v>
      </c>
      <c r="O12" s="135">
        <v>10</v>
      </c>
      <c r="P12" s="135" t="s">
        <v>375</v>
      </c>
      <c r="Q12" s="49">
        <v>9.5</v>
      </c>
      <c r="R12" s="49">
        <v>10</v>
      </c>
      <c r="S12" s="49" t="s">
        <v>375</v>
      </c>
      <c r="T12" s="49">
        <v>8.5</v>
      </c>
      <c r="U12" s="49">
        <v>9</v>
      </c>
      <c r="V12" s="135" t="s">
        <v>380</v>
      </c>
      <c r="W12" s="49">
        <v>26.5</v>
      </c>
      <c r="X12" s="49">
        <v>8.8000000000000007</v>
      </c>
      <c r="Y12" s="135" t="s">
        <v>380</v>
      </c>
      <c r="Z12" s="135">
        <f t="shared" si="1"/>
        <v>44.5</v>
      </c>
      <c r="AA12" s="135">
        <f t="shared" si="2"/>
        <v>89</v>
      </c>
      <c r="AB12" s="135">
        <v>9</v>
      </c>
      <c r="AC12" s="135" t="s">
        <v>380</v>
      </c>
      <c r="AD12" s="49">
        <v>10</v>
      </c>
      <c r="AE12" s="49">
        <v>10</v>
      </c>
      <c r="AF12" s="49" t="s">
        <v>375</v>
      </c>
      <c r="AG12" s="49">
        <v>10</v>
      </c>
      <c r="AH12" s="49">
        <v>10</v>
      </c>
      <c r="AI12" s="135" t="s">
        <v>375</v>
      </c>
      <c r="AJ12" s="49">
        <v>28</v>
      </c>
      <c r="AK12" s="49">
        <v>9.3000000000000007</v>
      </c>
      <c r="AL12" s="135" t="s">
        <v>375</v>
      </c>
      <c r="AM12" s="135">
        <f t="shared" si="3"/>
        <v>48</v>
      </c>
      <c r="AN12" s="135">
        <f t="shared" si="4"/>
        <v>96</v>
      </c>
      <c r="AO12" s="49">
        <v>10</v>
      </c>
      <c r="AP12" s="135" t="s">
        <v>375</v>
      </c>
      <c r="AQ12" s="49">
        <v>9</v>
      </c>
      <c r="AR12" s="49">
        <v>9</v>
      </c>
      <c r="AS12" s="49" t="s">
        <v>380</v>
      </c>
      <c r="AT12" s="49">
        <v>9</v>
      </c>
      <c r="AU12" s="49">
        <v>9</v>
      </c>
      <c r="AV12" s="49" t="s">
        <v>380</v>
      </c>
      <c r="AW12" s="49">
        <v>29</v>
      </c>
      <c r="AX12" s="49">
        <v>9.6</v>
      </c>
      <c r="AY12" s="135" t="s">
        <v>375</v>
      </c>
      <c r="AZ12" s="135">
        <f t="shared" si="5"/>
        <v>47</v>
      </c>
      <c r="BA12" s="135">
        <f t="shared" si="6"/>
        <v>94</v>
      </c>
      <c r="BB12" s="135">
        <v>10</v>
      </c>
      <c r="BC12" s="135" t="s">
        <v>375</v>
      </c>
      <c r="BD12" s="135">
        <v>10</v>
      </c>
      <c r="BE12" s="135" t="s">
        <v>375</v>
      </c>
      <c r="BF12" s="135">
        <v>9</v>
      </c>
      <c r="BG12" s="135" t="s">
        <v>380</v>
      </c>
      <c r="BH12" s="135">
        <v>10</v>
      </c>
      <c r="BI12" s="135" t="s">
        <v>375</v>
      </c>
      <c r="BJ12" s="135">
        <v>10</v>
      </c>
      <c r="BK12" s="135" t="s">
        <v>375</v>
      </c>
      <c r="BL12" s="135">
        <f t="shared" si="7"/>
        <v>186.5</v>
      </c>
      <c r="BM12" s="135">
        <f t="shared" si="8"/>
        <v>93.25</v>
      </c>
      <c r="BN12" s="135">
        <v>10</v>
      </c>
      <c r="BO12" s="135" t="s">
        <v>375</v>
      </c>
      <c r="BP12" s="135">
        <v>46.2</v>
      </c>
      <c r="BQ12" s="135">
        <v>47</v>
      </c>
      <c r="BR12" s="135">
        <f t="shared" si="9"/>
        <v>93.2</v>
      </c>
      <c r="BS12" s="135">
        <v>10</v>
      </c>
      <c r="BT12" s="48" t="s">
        <v>375</v>
      </c>
      <c r="BU12" s="48">
        <v>47.1</v>
      </c>
      <c r="BV12" s="135">
        <v>44.5</v>
      </c>
      <c r="BW12" s="135">
        <f t="shared" si="10"/>
        <v>91.6</v>
      </c>
      <c r="BX12" s="135">
        <v>10</v>
      </c>
      <c r="BY12" s="135" t="s">
        <v>375</v>
      </c>
      <c r="BZ12" s="135">
        <v>47.1</v>
      </c>
      <c r="CA12" s="135">
        <v>48</v>
      </c>
      <c r="CB12" s="135">
        <f t="shared" si="11"/>
        <v>95.1</v>
      </c>
      <c r="CC12" s="135">
        <v>10</v>
      </c>
      <c r="CD12" s="135" t="s">
        <v>375</v>
      </c>
      <c r="CE12" s="135">
        <v>45.5</v>
      </c>
      <c r="CF12" s="135">
        <v>47</v>
      </c>
      <c r="CG12" s="135">
        <f t="shared" si="12"/>
        <v>92.5</v>
      </c>
      <c r="CH12" s="135">
        <v>10</v>
      </c>
      <c r="CI12" s="135" t="s">
        <v>375</v>
      </c>
      <c r="CJ12" s="135">
        <v>186.5</v>
      </c>
      <c r="CK12" s="135">
        <v>185.9</v>
      </c>
      <c r="CL12" s="135">
        <v>10</v>
      </c>
      <c r="CM12" s="135" t="s">
        <v>375</v>
      </c>
      <c r="CN12" s="135">
        <v>10</v>
      </c>
      <c r="CO12" s="135" t="s">
        <v>375</v>
      </c>
    </row>
    <row r="13" spans="1:93" s="11" customFormat="1" ht="18" customHeight="1">
      <c r="A13" s="8">
        <v>9</v>
      </c>
      <c r="B13" s="8">
        <v>9</v>
      </c>
      <c r="C13" s="75" t="s">
        <v>136</v>
      </c>
      <c r="D13" s="49">
        <v>6</v>
      </c>
      <c r="E13" s="49">
        <v>6</v>
      </c>
      <c r="F13" s="49" t="s">
        <v>377</v>
      </c>
      <c r="G13" s="49">
        <v>6</v>
      </c>
      <c r="H13" s="135">
        <v>6</v>
      </c>
      <c r="I13" s="135" t="s">
        <v>377</v>
      </c>
      <c r="J13" s="49">
        <v>21</v>
      </c>
      <c r="K13" s="49">
        <v>7</v>
      </c>
      <c r="L13" s="49" t="s">
        <v>379</v>
      </c>
      <c r="M13" s="135">
        <f t="shared" si="0"/>
        <v>33</v>
      </c>
      <c r="N13" s="135">
        <f t="shared" si="13"/>
        <v>66</v>
      </c>
      <c r="O13" s="135">
        <v>7</v>
      </c>
      <c r="P13" s="135" t="s">
        <v>379</v>
      </c>
      <c r="Q13" s="49">
        <v>6</v>
      </c>
      <c r="R13" s="49">
        <v>6</v>
      </c>
      <c r="S13" s="49" t="s">
        <v>377</v>
      </c>
      <c r="T13" s="49">
        <v>4.5</v>
      </c>
      <c r="U13" s="49">
        <v>5</v>
      </c>
      <c r="V13" s="135" t="s">
        <v>376</v>
      </c>
      <c r="W13" s="49">
        <v>23.5</v>
      </c>
      <c r="X13" s="49">
        <v>7.8</v>
      </c>
      <c r="Y13" s="135" t="s">
        <v>381</v>
      </c>
      <c r="Z13" s="135">
        <f t="shared" si="1"/>
        <v>34</v>
      </c>
      <c r="AA13" s="135">
        <f t="shared" si="2"/>
        <v>68</v>
      </c>
      <c r="AB13" s="135">
        <v>7</v>
      </c>
      <c r="AC13" s="135" t="s">
        <v>379</v>
      </c>
      <c r="AD13" s="49">
        <v>5</v>
      </c>
      <c r="AE13" s="49">
        <v>5</v>
      </c>
      <c r="AF13" s="49" t="s">
        <v>376</v>
      </c>
      <c r="AG13" s="49">
        <v>5</v>
      </c>
      <c r="AH13" s="49">
        <v>5</v>
      </c>
      <c r="AI13" s="135" t="s">
        <v>376</v>
      </c>
      <c r="AJ13" s="49">
        <v>14</v>
      </c>
      <c r="AK13" s="49">
        <v>4.5999999999999996</v>
      </c>
      <c r="AL13" s="135" t="s">
        <v>376</v>
      </c>
      <c r="AM13" s="135">
        <f t="shared" si="3"/>
        <v>24</v>
      </c>
      <c r="AN13" s="135">
        <f t="shared" si="4"/>
        <v>48</v>
      </c>
      <c r="AO13" s="49">
        <v>5</v>
      </c>
      <c r="AP13" s="135" t="s">
        <v>376</v>
      </c>
      <c r="AQ13" s="49">
        <v>8</v>
      </c>
      <c r="AR13" s="49">
        <v>8</v>
      </c>
      <c r="AS13" s="49" t="s">
        <v>381</v>
      </c>
      <c r="AT13" s="49">
        <v>6</v>
      </c>
      <c r="AU13" s="49">
        <v>6</v>
      </c>
      <c r="AV13" s="49" t="s">
        <v>377</v>
      </c>
      <c r="AW13" s="49">
        <v>23</v>
      </c>
      <c r="AX13" s="49">
        <v>7.6</v>
      </c>
      <c r="AY13" s="135" t="s">
        <v>381</v>
      </c>
      <c r="AZ13" s="135">
        <f t="shared" si="5"/>
        <v>37</v>
      </c>
      <c r="BA13" s="135">
        <f t="shared" si="6"/>
        <v>74</v>
      </c>
      <c r="BB13" s="135">
        <v>8</v>
      </c>
      <c r="BC13" s="135" t="s">
        <v>381</v>
      </c>
      <c r="BD13" s="135">
        <v>10</v>
      </c>
      <c r="BE13" s="135" t="s">
        <v>375</v>
      </c>
      <c r="BF13" s="135">
        <v>9</v>
      </c>
      <c r="BG13" s="135" t="s">
        <v>380</v>
      </c>
      <c r="BH13" s="135">
        <v>9</v>
      </c>
      <c r="BI13" s="135" t="s">
        <v>380</v>
      </c>
      <c r="BJ13" s="135">
        <v>9</v>
      </c>
      <c r="BK13" s="135" t="s">
        <v>380</v>
      </c>
      <c r="BL13" s="135">
        <f t="shared" si="7"/>
        <v>128</v>
      </c>
      <c r="BM13" s="135">
        <f t="shared" si="8"/>
        <v>64</v>
      </c>
      <c r="BN13" s="135">
        <v>7</v>
      </c>
      <c r="BO13" s="135" t="s">
        <v>379</v>
      </c>
      <c r="BP13" s="135">
        <v>35.5</v>
      </c>
      <c r="BQ13" s="135">
        <v>33</v>
      </c>
      <c r="BR13" s="135">
        <f t="shared" si="9"/>
        <v>68.5</v>
      </c>
      <c r="BS13" s="135">
        <v>7</v>
      </c>
      <c r="BT13" s="48" t="s">
        <v>379</v>
      </c>
      <c r="BU13" s="48">
        <v>44.4</v>
      </c>
      <c r="BV13" s="135">
        <v>34</v>
      </c>
      <c r="BW13" s="135">
        <f t="shared" si="10"/>
        <v>78.400000000000006</v>
      </c>
      <c r="BX13" s="135">
        <v>8</v>
      </c>
      <c r="BY13" s="135" t="s">
        <v>381</v>
      </c>
      <c r="BZ13" s="135">
        <v>34.1</v>
      </c>
      <c r="CA13" s="135">
        <v>24</v>
      </c>
      <c r="CB13" s="135">
        <f t="shared" si="11"/>
        <v>58.1</v>
      </c>
      <c r="CC13" s="135">
        <v>6</v>
      </c>
      <c r="CD13" s="135" t="s">
        <v>377</v>
      </c>
      <c r="CE13" s="135">
        <v>39</v>
      </c>
      <c r="CF13" s="135">
        <v>37</v>
      </c>
      <c r="CG13" s="135">
        <f t="shared" si="12"/>
        <v>76</v>
      </c>
      <c r="CH13" s="135">
        <v>8</v>
      </c>
      <c r="CI13" s="135" t="s">
        <v>381</v>
      </c>
      <c r="CJ13" s="135">
        <v>128</v>
      </c>
      <c r="CK13" s="135">
        <v>153</v>
      </c>
      <c r="CL13" s="135">
        <v>10</v>
      </c>
      <c r="CM13" s="135" t="s">
        <v>375</v>
      </c>
      <c r="CN13" s="135">
        <v>8</v>
      </c>
      <c r="CO13" s="135" t="s">
        <v>381</v>
      </c>
    </row>
    <row r="14" spans="1:93" s="11" customFormat="1" ht="18" customHeight="1">
      <c r="A14" s="8">
        <v>10</v>
      </c>
      <c r="B14" s="8">
        <v>10</v>
      </c>
      <c r="C14" s="110" t="s">
        <v>138</v>
      </c>
      <c r="D14" s="49">
        <v>9</v>
      </c>
      <c r="E14" s="49">
        <v>9</v>
      </c>
      <c r="F14" s="49" t="s">
        <v>380</v>
      </c>
      <c r="G14" s="49">
        <v>10</v>
      </c>
      <c r="H14" s="135">
        <v>10</v>
      </c>
      <c r="I14" s="135" t="s">
        <v>375</v>
      </c>
      <c r="J14" s="49">
        <v>28.2</v>
      </c>
      <c r="K14" s="49">
        <v>10</v>
      </c>
      <c r="L14" s="49" t="s">
        <v>375</v>
      </c>
      <c r="M14" s="135">
        <f t="shared" si="0"/>
        <v>47.2</v>
      </c>
      <c r="N14" s="135">
        <f t="shared" si="13"/>
        <v>94.4</v>
      </c>
      <c r="O14" s="135">
        <v>10</v>
      </c>
      <c r="P14" s="135" t="s">
        <v>375</v>
      </c>
      <c r="Q14" s="49">
        <v>9</v>
      </c>
      <c r="R14" s="49">
        <v>9</v>
      </c>
      <c r="S14" s="49" t="s">
        <v>380</v>
      </c>
      <c r="T14" s="49">
        <v>9</v>
      </c>
      <c r="U14" s="49">
        <v>9</v>
      </c>
      <c r="V14" s="49" t="s">
        <v>380</v>
      </c>
      <c r="W14" s="49">
        <v>28.5</v>
      </c>
      <c r="X14" s="49">
        <v>9.5</v>
      </c>
      <c r="Y14" s="135" t="s">
        <v>375</v>
      </c>
      <c r="Z14" s="135">
        <f t="shared" si="1"/>
        <v>46.5</v>
      </c>
      <c r="AA14" s="135">
        <f t="shared" si="2"/>
        <v>93</v>
      </c>
      <c r="AB14" s="135">
        <v>10</v>
      </c>
      <c r="AC14" s="135" t="s">
        <v>375</v>
      </c>
      <c r="AD14" s="49">
        <v>10</v>
      </c>
      <c r="AE14" s="49">
        <v>10</v>
      </c>
      <c r="AF14" s="49" t="s">
        <v>375</v>
      </c>
      <c r="AG14" s="49">
        <v>10</v>
      </c>
      <c r="AH14" s="49">
        <v>10</v>
      </c>
      <c r="AI14" s="49" t="s">
        <v>375</v>
      </c>
      <c r="AJ14" s="49">
        <v>28</v>
      </c>
      <c r="AK14" s="49">
        <v>9.3000000000000007</v>
      </c>
      <c r="AL14" s="49" t="s">
        <v>375</v>
      </c>
      <c r="AM14" s="135">
        <f t="shared" si="3"/>
        <v>48</v>
      </c>
      <c r="AN14" s="135">
        <f t="shared" si="4"/>
        <v>96</v>
      </c>
      <c r="AO14" s="49">
        <v>10</v>
      </c>
      <c r="AP14" s="135" t="s">
        <v>375</v>
      </c>
      <c r="AQ14" s="49">
        <v>10</v>
      </c>
      <c r="AR14" s="49">
        <v>10</v>
      </c>
      <c r="AS14" s="49" t="s">
        <v>375</v>
      </c>
      <c r="AT14" s="49">
        <v>10</v>
      </c>
      <c r="AU14" s="49">
        <v>10</v>
      </c>
      <c r="AV14" s="135" t="s">
        <v>375</v>
      </c>
      <c r="AW14" s="49">
        <v>28</v>
      </c>
      <c r="AX14" s="49">
        <v>9</v>
      </c>
      <c r="AY14" s="49" t="s">
        <v>380</v>
      </c>
      <c r="AZ14" s="135">
        <f t="shared" si="5"/>
        <v>48</v>
      </c>
      <c r="BA14" s="135">
        <f t="shared" si="6"/>
        <v>96</v>
      </c>
      <c r="BB14" s="135">
        <v>10</v>
      </c>
      <c r="BC14" s="135" t="s">
        <v>375</v>
      </c>
      <c r="BD14" s="135">
        <v>10</v>
      </c>
      <c r="BE14" s="135" t="s">
        <v>375</v>
      </c>
      <c r="BF14" s="135">
        <v>10</v>
      </c>
      <c r="BG14" s="135" t="s">
        <v>375</v>
      </c>
      <c r="BH14" s="135">
        <v>10</v>
      </c>
      <c r="BI14" s="135" t="s">
        <v>375</v>
      </c>
      <c r="BJ14" s="135">
        <v>10</v>
      </c>
      <c r="BK14" s="135" t="s">
        <v>375</v>
      </c>
      <c r="BL14" s="135">
        <f t="shared" si="7"/>
        <v>189.7</v>
      </c>
      <c r="BM14" s="135">
        <f t="shared" si="8"/>
        <v>94.85</v>
      </c>
      <c r="BN14" s="135">
        <v>10</v>
      </c>
      <c r="BO14" s="135" t="s">
        <v>375</v>
      </c>
      <c r="BP14" s="135">
        <v>48.4</v>
      </c>
      <c r="BQ14" s="135">
        <v>47.2</v>
      </c>
      <c r="BR14" s="135">
        <f t="shared" si="9"/>
        <v>95.6</v>
      </c>
      <c r="BS14" s="135">
        <v>10</v>
      </c>
      <c r="BT14" s="48" t="s">
        <v>375</v>
      </c>
      <c r="BU14" s="48">
        <v>48.1</v>
      </c>
      <c r="BV14" s="135">
        <v>46.5</v>
      </c>
      <c r="BW14" s="135">
        <f t="shared" si="10"/>
        <v>94.6</v>
      </c>
      <c r="BX14" s="135">
        <v>10</v>
      </c>
      <c r="BY14" s="135" t="s">
        <v>375</v>
      </c>
      <c r="BZ14" s="135">
        <v>48</v>
      </c>
      <c r="CA14" s="135">
        <v>48</v>
      </c>
      <c r="CB14" s="135">
        <f t="shared" si="11"/>
        <v>96</v>
      </c>
      <c r="CC14" s="135">
        <v>10</v>
      </c>
      <c r="CD14" s="135" t="s">
        <v>375</v>
      </c>
      <c r="CE14" s="135">
        <v>45.5</v>
      </c>
      <c r="CF14" s="135">
        <v>48</v>
      </c>
      <c r="CG14" s="135">
        <f t="shared" si="12"/>
        <v>93.5</v>
      </c>
      <c r="CH14" s="135">
        <v>10</v>
      </c>
      <c r="CI14" s="135" t="s">
        <v>375</v>
      </c>
      <c r="CJ14" s="135">
        <v>189.7</v>
      </c>
      <c r="CK14" s="135">
        <v>190</v>
      </c>
      <c r="CL14" s="135">
        <v>10</v>
      </c>
      <c r="CM14" s="135" t="s">
        <v>375</v>
      </c>
      <c r="CN14" s="135">
        <v>10</v>
      </c>
      <c r="CO14" s="135" t="s">
        <v>375</v>
      </c>
    </row>
    <row r="15" spans="1:93" s="11" customFormat="1" ht="18" customHeight="1">
      <c r="A15" s="8">
        <v>11</v>
      </c>
      <c r="B15" s="8">
        <v>11</v>
      </c>
      <c r="C15" s="75" t="s">
        <v>139</v>
      </c>
      <c r="D15" s="49">
        <v>8</v>
      </c>
      <c r="E15" s="49">
        <v>8</v>
      </c>
      <c r="F15" s="49" t="s">
        <v>381</v>
      </c>
      <c r="G15" s="49">
        <v>8</v>
      </c>
      <c r="H15" s="49">
        <v>8</v>
      </c>
      <c r="I15" s="49" t="s">
        <v>381</v>
      </c>
      <c r="J15" s="49">
        <v>25.2</v>
      </c>
      <c r="K15" s="49">
        <v>9</v>
      </c>
      <c r="L15" s="49" t="s">
        <v>380</v>
      </c>
      <c r="M15" s="135">
        <f t="shared" si="0"/>
        <v>41.2</v>
      </c>
      <c r="N15" s="135">
        <f t="shared" si="13"/>
        <v>82.4</v>
      </c>
      <c r="O15" s="135">
        <v>9</v>
      </c>
      <c r="P15" s="135" t="s">
        <v>380</v>
      </c>
      <c r="Q15" s="49">
        <v>6.5</v>
      </c>
      <c r="R15" s="49">
        <v>7</v>
      </c>
      <c r="S15" s="49" t="s">
        <v>379</v>
      </c>
      <c r="T15" s="49">
        <v>7.5</v>
      </c>
      <c r="U15" s="49">
        <v>8</v>
      </c>
      <c r="V15" s="135" t="s">
        <v>381</v>
      </c>
      <c r="W15" s="49">
        <v>23.5</v>
      </c>
      <c r="X15" s="49">
        <v>7.8</v>
      </c>
      <c r="Y15" s="135" t="s">
        <v>381</v>
      </c>
      <c r="Z15" s="135">
        <f t="shared" si="1"/>
        <v>37.5</v>
      </c>
      <c r="AA15" s="135">
        <f t="shared" si="2"/>
        <v>75</v>
      </c>
      <c r="AB15" s="135">
        <v>8</v>
      </c>
      <c r="AC15" s="135" t="s">
        <v>381</v>
      </c>
      <c r="AD15" s="49">
        <v>7</v>
      </c>
      <c r="AE15" s="49">
        <v>7</v>
      </c>
      <c r="AF15" s="49" t="s">
        <v>379</v>
      </c>
      <c r="AG15" s="49">
        <v>7</v>
      </c>
      <c r="AH15" s="49">
        <v>7</v>
      </c>
      <c r="AI15" s="135" t="s">
        <v>379</v>
      </c>
      <c r="AJ15" s="49">
        <v>19</v>
      </c>
      <c r="AK15" s="49">
        <v>6.3</v>
      </c>
      <c r="AL15" s="135" t="s">
        <v>379</v>
      </c>
      <c r="AM15" s="135">
        <f t="shared" si="3"/>
        <v>33</v>
      </c>
      <c r="AN15" s="135">
        <f t="shared" si="4"/>
        <v>66</v>
      </c>
      <c r="AO15" s="49">
        <v>7</v>
      </c>
      <c r="AP15" s="135" t="s">
        <v>379</v>
      </c>
      <c r="AQ15" s="49">
        <v>8</v>
      </c>
      <c r="AR15" s="49">
        <v>8</v>
      </c>
      <c r="AS15" s="49" t="s">
        <v>381</v>
      </c>
      <c r="AT15" s="49">
        <v>8</v>
      </c>
      <c r="AU15" s="49">
        <v>8</v>
      </c>
      <c r="AV15" s="49" t="s">
        <v>381</v>
      </c>
      <c r="AW15" s="49">
        <v>28</v>
      </c>
      <c r="AX15" s="49">
        <v>9</v>
      </c>
      <c r="AY15" s="135" t="s">
        <v>380</v>
      </c>
      <c r="AZ15" s="135">
        <f t="shared" si="5"/>
        <v>44</v>
      </c>
      <c r="BA15" s="135">
        <f t="shared" si="6"/>
        <v>88</v>
      </c>
      <c r="BB15" s="135">
        <v>9</v>
      </c>
      <c r="BC15" s="135" t="s">
        <v>380</v>
      </c>
      <c r="BD15" s="135">
        <v>10</v>
      </c>
      <c r="BE15" s="135" t="s">
        <v>375</v>
      </c>
      <c r="BF15" s="135">
        <v>9</v>
      </c>
      <c r="BG15" s="135" t="s">
        <v>380</v>
      </c>
      <c r="BH15" s="135">
        <v>9</v>
      </c>
      <c r="BI15" s="135" t="s">
        <v>380</v>
      </c>
      <c r="BJ15" s="135">
        <v>9</v>
      </c>
      <c r="BK15" s="135" t="s">
        <v>380</v>
      </c>
      <c r="BL15" s="135">
        <f t="shared" si="7"/>
        <v>155.69999999999999</v>
      </c>
      <c r="BM15" s="135">
        <f t="shared" si="8"/>
        <v>77.849999999999994</v>
      </c>
      <c r="BN15" s="135">
        <v>8</v>
      </c>
      <c r="BO15" s="135" t="s">
        <v>381</v>
      </c>
      <c r="BP15" s="135">
        <v>41.2</v>
      </c>
      <c r="BQ15" s="135">
        <v>41.2</v>
      </c>
      <c r="BR15" s="135">
        <f t="shared" si="9"/>
        <v>82.4</v>
      </c>
      <c r="BS15" s="135">
        <v>9</v>
      </c>
      <c r="BT15" s="48" t="s">
        <v>380</v>
      </c>
      <c r="BU15" s="48">
        <v>41.9</v>
      </c>
      <c r="BV15" s="135">
        <v>37.5</v>
      </c>
      <c r="BW15" s="135">
        <f t="shared" si="10"/>
        <v>79.400000000000006</v>
      </c>
      <c r="BX15" s="135">
        <v>8</v>
      </c>
      <c r="BY15" s="135" t="s">
        <v>381</v>
      </c>
      <c r="BZ15" s="135">
        <v>36.9</v>
      </c>
      <c r="CA15" s="135">
        <v>33</v>
      </c>
      <c r="CB15" s="135">
        <f t="shared" si="11"/>
        <v>69.900000000000006</v>
      </c>
      <c r="CC15" s="135">
        <v>7</v>
      </c>
      <c r="CD15" s="135" t="s">
        <v>379</v>
      </c>
      <c r="CE15" s="135">
        <v>39</v>
      </c>
      <c r="CF15" s="135">
        <v>44</v>
      </c>
      <c r="CG15" s="135">
        <f t="shared" si="12"/>
        <v>83</v>
      </c>
      <c r="CH15" s="135">
        <v>9</v>
      </c>
      <c r="CI15" s="135" t="s">
        <v>380</v>
      </c>
      <c r="CJ15" s="135">
        <v>155.69999999999999</v>
      </c>
      <c r="CK15" s="135">
        <v>159</v>
      </c>
      <c r="CL15" s="135">
        <v>10</v>
      </c>
      <c r="CM15" s="135" t="s">
        <v>375</v>
      </c>
      <c r="CN15" s="135">
        <v>8</v>
      </c>
      <c r="CO15" s="135" t="s">
        <v>381</v>
      </c>
    </row>
    <row r="16" spans="1:93" s="11" customFormat="1" ht="18" customHeight="1">
      <c r="A16" s="8">
        <v>12</v>
      </c>
      <c r="B16" s="8">
        <v>12</v>
      </c>
      <c r="C16" s="75" t="s">
        <v>166</v>
      </c>
      <c r="D16" s="49">
        <v>7</v>
      </c>
      <c r="E16" s="49">
        <v>7</v>
      </c>
      <c r="F16" s="49" t="s">
        <v>379</v>
      </c>
      <c r="G16" s="49">
        <v>6</v>
      </c>
      <c r="H16" s="49">
        <v>6</v>
      </c>
      <c r="I16" s="49" t="s">
        <v>377</v>
      </c>
      <c r="J16" s="49">
        <v>24</v>
      </c>
      <c r="K16" s="49">
        <v>8</v>
      </c>
      <c r="L16" s="49" t="s">
        <v>381</v>
      </c>
      <c r="M16" s="135">
        <f t="shared" si="0"/>
        <v>37</v>
      </c>
      <c r="N16" s="135">
        <f t="shared" si="13"/>
        <v>74</v>
      </c>
      <c r="O16" s="135">
        <v>8</v>
      </c>
      <c r="P16" s="135" t="s">
        <v>381</v>
      </c>
      <c r="Q16" s="49">
        <v>7.5</v>
      </c>
      <c r="R16" s="49">
        <v>8</v>
      </c>
      <c r="S16" s="49" t="s">
        <v>381</v>
      </c>
      <c r="T16" s="49">
        <v>5</v>
      </c>
      <c r="U16" s="49">
        <v>5</v>
      </c>
      <c r="V16" s="135" t="s">
        <v>376</v>
      </c>
      <c r="W16" s="49">
        <v>25.5</v>
      </c>
      <c r="X16" s="49">
        <v>9.5</v>
      </c>
      <c r="Y16" s="135" t="s">
        <v>375</v>
      </c>
      <c r="Z16" s="135">
        <f t="shared" si="1"/>
        <v>38</v>
      </c>
      <c r="AA16" s="135">
        <f t="shared" si="2"/>
        <v>76</v>
      </c>
      <c r="AB16" s="135">
        <v>8</v>
      </c>
      <c r="AC16" s="135" t="s">
        <v>381</v>
      </c>
      <c r="AD16" s="49">
        <v>7</v>
      </c>
      <c r="AE16" s="49">
        <v>7</v>
      </c>
      <c r="AF16" s="49" t="s">
        <v>379</v>
      </c>
      <c r="AG16" s="49">
        <v>8</v>
      </c>
      <c r="AH16" s="49">
        <v>8</v>
      </c>
      <c r="AI16" s="135" t="s">
        <v>381</v>
      </c>
      <c r="AJ16" s="49">
        <v>19</v>
      </c>
      <c r="AK16" s="49">
        <v>6.3</v>
      </c>
      <c r="AL16" s="135" t="s">
        <v>379</v>
      </c>
      <c r="AM16" s="135">
        <f t="shared" si="3"/>
        <v>34</v>
      </c>
      <c r="AN16" s="135">
        <f t="shared" si="4"/>
        <v>68</v>
      </c>
      <c r="AO16" s="49">
        <v>7</v>
      </c>
      <c r="AP16" s="135" t="s">
        <v>379</v>
      </c>
      <c r="AQ16" s="49">
        <v>9</v>
      </c>
      <c r="AR16" s="49">
        <v>9</v>
      </c>
      <c r="AS16" s="49" t="s">
        <v>380</v>
      </c>
      <c r="AT16" s="49">
        <v>7</v>
      </c>
      <c r="AU16" s="49">
        <v>7</v>
      </c>
      <c r="AV16" s="49" t="s">
        <v>379</v>
      </c>
      <c r="AW16" s="49">
        <v>23</v>
      </c>
      <c r="AX16" s="49">
        <v>7.6</v>
      </c>
      <c r="AY16" s="135" t="s">
        <v>381</v>
      </c>
      <c r="AZ16" s="135">
        <f t="shared" si="5"/>
        <v>39</v>
      </c>
      <c r="BA16" s="135">
        <f t="shared" si="6"/>
        <v>78</v>
      </c>
      <c r="BB16" s="135">
        <v>8</v>
      </c>
      <c r="BC16" s="135" t="s">
        <v>381</v>
      </c>
      <c r="BD16" s="135">
        <v>10</v>
      </c>
      <c r="BE16" s="135" t="s">
        <v>375</v>
      </c>
      <c r="BF16" s="135">
        <v>9</v>
      </c>
      <c r="BG16" s="135" t="s">
        <v>380</v>
      </c>
      <c r="BH16" s="135">
        <v>9</v>
      </c>
      <c r="BI16" s="135" t="s">
        <v>380</v>
      </c>
      <c r="BJ16" s="135">
        <v>9</v>
      </c>
      <c r="BK16" s="135" t="s">
        <v>380</v>
      </c>
      <c r="BL16" s="135">
        <f t="shared" si="7"/>
        <v>148</v>
      </c>
      <c r="BM16" s="135">
        <f t="shared" si="8"/>
        <v>74</v>
      </c>
      <c r="BN16" s="135">
        <v>8</v>
      </c>
      <c r="BO16" s="135" t="s">
        <v>381</v>
      </c>
      <c r="BP16" s="135">
        <v>38.5</v>
      </c>
      <c r="BQ16" s="135">
        <v>37</v>
      </c>
      <c r="BR16" s="135">
        <f t="shared" si="9"/>
        <v>75.5</v>
      </c>
      <c r="BS16" s="135">
        <v>8</v>
      </c>
      <c r="BT16" s="48" t="s">
        <v>381</v>
      </c>
      <c r="BU16" s="48">
        <v>43.5</v>
      </c>
      <c r="BV16" s="135">
        <v>38</v>
      </c>
      <c r="BW16" s="135">
        <f t="shared" si="10"/>
        <v>81.5</v>
      </c>
      <c r="BX16" s="135">
        <v>9</v>
      </c>
      <c r="BY16" s="135" t="s">
        <v>380</v>
      </c>
      <c r="BZ16" s="135">
        <v>34.299999999999997</v>
      </c>
      <c r="CA16" s="135">
        <v>34</v>
      </c>
      <c r="CB16" s="135">
        <f t="shared" si="11"/>
        <v>68.3</v>
      </c>
      <c r="CC16" s="135">
        <v>7</v>
      </c>
      <c r="CD16" s="135" t="s">
        <v>379</v>
      </c>
      <c r="CE16" s="135">
        <v>39.5</v>
      </c>
      <c r="CF16" s="135">
        <v>39</v>
      </c>
      <c r="CG16" s="135">
        <f t="shared" si="12"/>
        <v>78.5</v>
      </c>
      <c r="CH16" s="135">
        <v>8</v>
      </c>
      <c r="CI16" s="135" t="s">
        <v>381</v>
      </c>
      <c r="CJ16" s="135">
        <v>148</v>
      </c>
      <c r="CK16" s="135">
        <v>155.80000000000001</v>
      </c>
      <c r="CL16" s="135">
        <v>10</v>
      </c>
      <c r="CM16" s="135" t="s">
        <v>375</v>
      </c>
      <c r="CN16" s="135">
        <v>8</v>
      </c>
      <c r="CO16" s="135" t="s">
        <v>381</v>
      </c>
    </row>
    <row r="17" spans="1:93" s="11" customFormat="1" ht="18" customHeight="1">
      <c r="A17" s="8">
        <v>13</v>
      </c>
      <c r="B17" s="8">
        <v>13</v>
      </c>
      <c r="C17" s="75" t="s">
        <v>182</v>
      </c>
      <c r="D17" s="49">
        <v>10</v>
      </c>
      <c r="E17" s="49">
        <v>10</v>
      </c>
      <c r="F17" s="49" t="s">
        <v>375</v>
      </c>
      <c r="G17" s="49">
        <v>10</v>
      </c>
      <c r="H17" s="135">
        <v>10</v>
      </c>
      <c r="I17" s="135" t="s">
        <v>375</v>
      </c>
      <c r="J17" s="49">
        <v>29</v>
      </c>
      <c r="K17" s="49">
        <v>10</v>
      </c>
      <c r="L17" s="49" t="s">
        <v>375</v>
      </c>
      <c r="M17" s="135">
        <f t="shared" si="0"/>
        <v>49</v>
      </c>
      <c r="N17" s="135">
        <f t="shared" si="13"/>
        <v>98</v>
      </c>
      <c r="O17" s="135">
        <v>10</v>
      </c>
      <c r="P17" s="135" t="s">
        <v>375</v>
      </c>
      <c r="Q17" s="49">
        <v>10</v>
      </c>
      <c r="R17" s="49">
        <v>10</v>
      </c>
      <c r="S17" s="49" t="s">
        <v>375</v>
      </c>
      <c r="T17" s="49">
        <v>8.5</v>
      </c>
      <c r="U17" s="49">
        <v>9</v>
      </c>
      <c r="V17" s="135" t="s">
        <v>380</v>
      </c>
      <c r="W17" s="49">
        <v>29</v>
      </c>
      <c r="X17" s="49">
        <v>7.8</v>
      </c>
      <c r="Y17" s="135" t="s">
        <v>381</v>
      </c>
      <c r="Z17" s="135">
        <f t="shared" si="1"/>
        <v>47.5</v>
      </c>
      <c r="AA17" s="135">
        <f t="shared" si="2"/>
        <v>95</v>
      </c>
      <c r="AB17" s="135">
        <v>10</v>
      </c>
      <c r="AC17" s="135" t="s">
        <v>375</v>
      </c>
      <c r="AD17" s="49">
        <v>10</v>
      </c>
      <c r="AE17" s="49">
        <v>10</v>
      </c>
      <c r="AF17" s="49" t="s">
        <v>375</v>
      </c>
      <c r="AG17" s="49">
        <v>10</v>
      </c>
      <c r="AH17" s="49">
        <v>10</v>
      </c>
      <c r="AI17" s="135" t="s">
        <v>375</v>
      </c>
      <c r="AJ17" s="49">
        <v>29.5</v>
      </c>
      <c r="AK17" s="49">
        <v>9.8000000000000007</v>
      </c>
      <c r="AL17" s="135" t="s">
        <v>375</v>
      </c>
      <c r="AM17" s="135">
        <f t="shared" si="3"/>
        <v>49.5</v>
      </c>
      <c r="AN17" s="135">
        <f t="shared" si="4"/>
        <v>99</v>
      </c>
      <c r="AO17" s="49">
        <v>10</v>
      </c>
      <c r="AP17" s="135" t="s">
        <v>375</v>
      </c>
      <c r="AQ17" s="49">
        <v>10</v>
      </c>
      <c r="AR17" s="49">
        <v>10</v>
      </c>
      <c r="AS17" s="49" t="s">
        <v>375</v>
      </c>
      <c r="AT17" s="49">
        <v>9</v>
      </c>
      <c r="AU17" s="49">
        <v>9</v>
      </c>
      <c r="AV17" s="49" t="s">
        <v>380</v>
      </c>
      <c r="AW17" s="49">
        <v>29</v>
      </c>
      <c r="AX17" s="49">
        <v>9.6</v>
      </c>
      <c r="AY17" s="135" t="s">
        <v>375</v>
      </c>
      <c r="AZ17" s="135">
        <f t="shared" si="5"/>
        <v>48</v>
      </c>
      <c r="BA17" s="135">
        <f t="shared" si="6"/>
        <v>96</v>
      </c>
      <c r="BB17" s="135">
        <v>10</v>
      </c>
      <c r="BC17" s="135" t="s">
        <v>375</v>
      </c>
      <c r="BD17" s="135">
        <v>10</v>
      </c>
      <c r="BE17" s="135" t="s">
        <v>375</v>
      </c>
      <c r="BF17" s="135">
        <v>9</v>
      </c>
      <c r="BG17" s="135" t="s">
        <v>380</v>
      </c>
      <c r="BH17" s="135">
        <v>10</v>
      </c>
      <c r="BI17" s="135" t="s">
        <v>375</v>
      </c>
      <c r="BJ17" s="135">
        <v>10</v>
      </c>
      <c r="BK17" s="135" t="s">
        <v>375</v>
      </c>
      <c r="BL17" s="135">
        <f t="shared" si="7"/>
        <v>194</v>
      </c>
      <c r="BM17" s="135">
        <f t="shared" si="8"/>
        <v>97</v>
      </c>
      <c r="BN17" s="135">
        <v>10</v>
      </c>
      <c r="BO17" s="135" t="s">
        <v>375</v>
      </c>
      <c r="BP17" s="135">
        <v>48.5</v>
      </c>
      <c r="BQ17" s="135">
        <v>49</v>
      </c>
      <c r="BR17" s="135">
        <f t="shared" si="9"/>
        <v>97.5</v>
      </c>
      <c r="BS17" s="135">
        <v>10</v>
      </c>
      <c r="BT17" s="48" t="s">
        <v>375</v>
      </c>
      <c r="BU17" s="48">
        <v>49.4</v>
      </c>
      <c r="BV17" s="135">
        <v>47.5</v>
      </c>
      <c r="BW17" s="135">
        <f t="shared" si="10"/>
        <v>96.9</v>
      </c>
      <c r="BX17" s="135">
        <v>10</v>
      </c>
      <c r="BY17" s="135" t="s">
        <v>375</v>
      </c>
      <c r="BZ17" s="135">
        <v>49</v>
      </c>
      <c r="CA17" s="135">
        <v>49.5</v>
      </c>
      <c r="CB17" s="135">
        <f t="shared" si="11"/>
        <v>98.5</v>
      </c>
      <c r="CC17" s="135">
        <v>10</v>
      </c>
      <c r="CD17" s="135" t="s">
        <v>375</v>
      </c>
      <c r="CE17" s="135">
        <v>49</v>
      </c>
      <c r="CF17" s="135">
        <v>48</v>
      </c>
      <c r="CG17" s="135">
        <f t="shared" si="12"/>
        <v>97</v>
      </c>
      <c r="CH17" s="135">
        <v>10</v>
      </c>
      <c r="CI17" s="135" t="s">
        <v>375</v>
      </c>
      <c r="CJ17" s="135">
        <v>194</v>
      </c>
      <c r="CK17" s="135">
        <v>195.9</v>
      </c>
      <c r="CL17" s="135">
        <v>10</v>
      </c>
      <c r="CM17" s="135" t="s">
        <v>375</v>
      </c>
      <c r="CN17" s="135">
        <v>9</v>
      </c>
      <c r="CO17" s="135" t="s">
        <v>380</v>
      </c>
    </row>
    <row r="18" spans="1:93" s="11" customFormat="1" ht="18" customHeight="1">
      <c r="A18" s="8">
        <v>14</v>
      </c>
      <c r="B18" s="8">
        <v>14</v>
      </c>
      <c r="C18" s="14" t="s">
        <v>183</v>
      </c>
      <c r="D18" s="49">
        <v>6</v>
      </c>
      <c r="E18" s="49">
        <v>6</v>
      </c>
      <c r="F18" s="49" t="s">
        <v>377</v>
      </c>
      <c r="G18" s="49">
        <v>5</v>
      </c>
      <c r="H18" s="135">
        <v>5</v>
      </c>
      <c r="I18" s="135" t="s">
        <v>376</v>
      </c>
      <c r="J18" s="49">
        <v>24</v>
      </c>
      <c r="K18" s="49">
        <v>8</v>
      </c>
      <c r="L18" s="49" t="s">
        <v>381</v>
      </c>
      <c r="M18" s="135">
        <f t="shared" si="0"/>
        <v>35</v>
      </c>
      <c r="N18" s="135">
        <f t="shared" si="13"/>
        <v>70</v>
      </c>
      <c r="O18" s="49">
        <v>7</v>
      </c>
      <c r="P18" s="49" t="s">
        <v>379</v>
      </c>
      <c r="Q18" s="49">
        <v>7.5</v>
      </c>
      <c r="R18" s="49">
        <v>8</v>
      </c>
      <c r="S18" s="49" t="s">
        <v>381</v>
      </c>
      <c r="T18" s="49">
        <v>5</v>
      </c>
      <c r="U18" s="49">
        <v>5</v>
      </c>
      <c r="V18" s="135" t="s">
        <v>376</v>
      </c>
      <c r="W18" s="49">
        <v>25</v>
      </c>
      <c r="X18" s="49">
        <v>8.3000000000000007</v>
      </c>
      <c r="Y18" s="135" t="s">
        <v>380</v>
      </c>
      <c r="Z18" s="135">
        <f t="shared" si="1"/>
        <v>37.5</v>
      </c>
      <c r="AA18" s="135">
        <f t="shared" si="2"/>
        <v>75</v>
      </c>
      <c r="AB18" s="135">
        <v>8</v>
      </c>
      <c r="AC18" s="135" t="s">
        <v>381</v>
      </c>
      <c r="AD18" s="49">
        <v>8.5</v>
      </c>
      <c r="AE18" s="49">
        <v>9</v>
      </c>
      <c r="AF18" s="49" t="s">
        <v>380</v>
      </c>
      <c r="AG18" s="49">
        <v>6</v>
      </c>
      <c r="AH18" s="49">
        <v>6</v>
      </c>
      <c r="AI18" s="49" t="s">
        <v>377</v>
      </c>
      <c r="AJ18" s="49">
        <v>23</v>
      </c>
      <c r="AK18" s="49">
        <v>7.6</v>
      </c>
      <c r="AL18" s="49" t="s">
        <v>381</v>
      </c>
      <c r="AM18" s="135">
        <f t="shared" si="3"/>
        <v>37.5</v>
      </c>
      <c r="AN18" s="135">
        <f t="shared" si="4"/>
        <v>75</v>
      </c>
      <c r="AO18" s="49">
        <v>8</v>
      </c>
      <c r="AP18" s="135" t="s">
        <v>381</v>
      </c>
      <c r="AQ18" s="49">
        <v>7</v>
      </c>
      <c r="AR18" s="49">
        <v>7</v>
      </c>
      <c r="AS18" s="49" t="s">
        <v>379</v>
      </c>
      <c r="AT18" s="49">
        <v>7</v>
      </c>
      <c r="AU18" s="49">
        <v>7</v>
      </c>
      <c r="AV18" s="49" t="s">
        <v>379</v>
      </c>
      <c r="AW18" s="49">
        <v>27.5</v>
      </c>
      <c r="AX18" s="49">
        <v>9.5</v>
      </c>
      <c r="AY18" s="49" t="s">
        <v>375</v>
      </c>
      <c r="AZ18" s="135">
        <f t="shared" si="5"/>
        <v>41.5</v>
      </c>
      <c r="BA18" s="135">
        <f t="shared" si="6"/>
        <v>83</v>
      </c>
      <c r="BB18" s="135">
        <v>9</v>
      </c>
      <c r="BC18" s="135" t="s">
        <v>380</v>
      </c>
      <c r="BD18" s="135">
        <v>10</v>
      </c>
      <c r="BE18" s="135" t="s">
        <v>375</v>
      </c>
      <c r="BF18" s="135">
        <v>9</v>
      </c>
      <c r="BG18" s="135" t="s">
        <v>380</v>
      </c>
      <c r="BH18" s="135">
        <v>9</v>
      </c>
      <c r="BI18" s="135" t="s">
        <v>380</v>
      </c>
      <c r="BJ18" s="135">
        <v>10</v>
      </c>
      <c r="BK18" s="135" t="s">
        <v>375</v>
      </c>
      <c r="BL18" s="135">
        <f t="shared" si="7"/>
        <v>151.5</v>
      </c>
      <c r="BM18" s="135">
        <f t="shared" si="8"/>
        <v>75.75</v>
      </c>
      <c r="BN18" s="135">
        <v>8</v>
      </c>
      <c r="BO18" s="135" t="s">
        <v>381</v>
      </c>
      <c r="BP18" s="135">
        <v>39</v>
      </c>
      <c r="BQ18" s="135">
        <v>35</v>
      </c>
      <c r="BR18" s="135">
        <f t="shared" si="9"/>
        <v>74</v>
      </c>
      <c r="BS18" s="135">
        <v>8</v>
      </c>
      <c r="BT18" s="48" t="s">
        <v>381</v>
      </c>
      <c r="BU18" s="48">
        <v>40.9</v>
      </c>
      <c r="BV18" s="135">
        <v>37.5</v>
      </c>
      <c r="BW18" s="135">
        <f t="shared" si="10"/>
        <v>78.400000000000006</v>
      </c>
      <c r="BX18" s="135">
        <v>8</v>
      </c>
      <c r="BY18" s="135" t="s">
        <v>381</v>
      </c>
      <c r="BZ18" s="135">
        <v>34.700000000000003</v>
      </c>
      <c r="CA18" s="135">
        <v>37.5</v>
      </c>
      <c r="CB18" s="135">
        <f t="shared" si="11"/>
        <v>72.2</v>
      </c>
      <c r="CC18" s="135">
        <v>8</v>
      </c>
      <c r="CD18" s="135" t="s">
        <v>381</v>
      </c>
      <c r="CE18" s="135">
        <v>40.5</v>
      </c>
      <c r="CF18" s="135">
        <v>41.5</v>
      </c>
      <c r="CG18" s="135">
        <f t="shared" si="12"/>
        <v>82</v>
      </c>
      <c r="CH18" s="135">
        <v>9</v>
      </c>
      <c r="CI18" s="135" t="s">
        <v>380</v>
      </c>
      <c r="CJ18" s="135">
        <v>151.5</v>
      </c>
      <c r="CK18" s="135">
        <v>155.10000000000002</v>
      </c>
      <c r="CL18" s="135">
        <v>10</v>
      </c>
      <c r="CM18" s="135" t="s">
        <v>375</v>
      </c>
      <c r="CN18" s="135">
        <v>8</v>
      </c>
      <c r="CO18" s="135" t="s">
        <v>381</v>
      </c>
    </row>
    <row r="19" spans="1:93" s="11" customFormat="1" ht="18" customHeight="1">
      <c r="A19" s="8">
        <v>15</v>
      </c>
      <c r="B19" s="8">
        <v>15</v>
      </c>
      <c r="C19" s="9" t="s">
        <v>189</v>
      </c>
      <c r="D19" s="49">
        <v>9</v>
      </c>
      <c r="E19" s="49">
        <v>9</v>
      </c>
      <c r="F19" s="49" t="s">
        <v>380</v>
      </c>
      <c r="G19" s="49">
        <v>8</v>
      </c>
      <c r="H19" s="135">
        <v>8</v>
      </c>
      <c r="I19" s="135" t="s">
        <v>381</v>
      </c>
      <c r="J19" s="49">
        <v>25.2</v>
      </c>
      <c r="K19" s="49">
        <v>9</v>
      </c>
      <c r="L19" s="49" t="s">
        <v>380</v>
      </c>
      <c r="M19" s="135">
        <f t="shared" si="0"/>
        <v>42.2</v>
      </c>
      <c r="N19" s="135">
        <f t="shared" si="13"/>
        <v>84.4</v>
      </c>
      <c r="O19" s="135">
        <v>9</v>
      </c>
      <c r="P19" s="135" t="s">
        <v>380</v>
      </c>
      <c r="Q19" s="49">
        <v>8</v>
      </c>
      <c r="R19" s="49">
        <v>8</v>
      </c>
      <c r="S19" s="49" t="s">
        <v>381</v>
      </c>
      <c r="T19" s="49">
        <v>6</v>
      </c>
      <c r="U19" s="49">
        <v>6</v>
      </c>
      <c r="V19" s="135" t="s">
        <v>377</v>
      </c>
      <c r="W19" s="49">
        <v>25.5</v>
      </c>
      <c r="X19" s="49">
        <v>8.5</v>
      </c>
      <c r="Y19" s="135" t="s">
        <v>380</v>
      </c>
      <c r="Z19" s="135">
        <f t="shared" si="1"/>
        <v>39.5</v>
      </c>
      <c r="AA19" s="135">
        <f t="shared" si="2"/>
        <v>79</v>
      </c>
      <c r="AB19" s="135">
        <v>8</v>
      </c>
      <c r="AC19" s="135" t="s">
        <v>381</v>
      </c>
      <c r="AD19" s="49">
        <v>9.5</v>
      </c>
      <c r="AE19" s="49">
        <v>10</v>
      </c>
      <c r="AF19" s="49" t="s">
        <v>375</v>
      </c>
      <c r="AG19" s="49">
        <v>9</v>
      </c>
      <c r="AH19" s="49">
        <v>10</v>
      </c>
      <c r="AI19" s="49" t="s">
        <v>375</v>
      </c>
      <c r="AJ19" s="49">
        <v>24</v>
      </c>
      <c r="AK19" s="49">
        <v>8</v>
      </c>
      <c r="AL19" s="49" t="s">
        <v>381</v>
      </c>
      <c r="AM19" s="135">
        <f t="shared" si="3"/>
        <v>42.5</v>
      </c>
      <c r="AN19" s="135">
        <f t="shared" si="4"/>
        <v>85</v>
      </c>
      <c r="AO19" s="49">
        <v>9</v>
      </c>
      <c r="AP19" s="135" t="s">
        <v>380</v>
      </c>
      <c r="AQ19" s="49">
        <v>10</v>
      </c>
      <c r="AR19" s="49">
        <v>10</v>
      </c>
      <c r="AS19" s="49" t="s">
        <v>375</v>
      </c>
      <c r="AT19" s="49">
        <v>9</v>
      </c>
      <c r="AU19" s="49">
        <v>9</v>
      </c>
      <c r="AV19" s="49" t="s">
        <v>380</v>
      </c>
      <c r="AW19" s="49">
        <v>28</v>
      </c>
      <c r="AX19" s="49">
        <v>9.4</v>
      </c>
      <c r="AY19" s="49" t="s">
        <v>375</v>
      </c>
      <c r="AZ19" s="135">
        <v>48</v>
      </c>
      <c r="BA19" s="135">
        <f t="shared" si="6"/>
        <v>96</v>
      </c>
      <c r="BB19" s="135">
        <v>10</v>
      </c>
      <c r="BC19" s="135" t="s">
        <v>375</v>
      </c>
      <c r="BD19" s="135">
        <v>10</v>
      </c>
      <c r="BE19" s="135" t="s">
        <v>375</v>
      </c>
      <c r="BF19" s="135">
        <v>10</v>
      </c>
      <c r="BG19" s="135" t="s">
        <v>375</v>
      </c>
      <c r="BH19" s="135">
        <v>10</v>
      </c>
      <c r="BI19" s="135" t="s">
        <v>375</v>
      </c>
      <c r="BJ19" s="135">
        <v>10</v>
      </c>
      <c r="BK19" s="135" t="s">
        <v>375</v>
      </c>
      <c r="BL19" s="135">
        <f t="shared" si="7"/>
        <v>172.2</v>
      </c>
      <c r="BM19" s="135">
        <f t="shared" si="8"/>
        <v>86.1</v>
      </c>
      <c r="BN19" s="135">
        <v>9</v>
      </c>
      <c r="BO19" s="135" t="s">
        <v>380</v>
      </c>
      <c r="BP19" s="135">
        <v>42</v>
      </c>
      <c r="BQ19" s="135">
        <v>42.2</v>
      </c>
      <c r="BR19" s="135">
        <f t="shared" si="9"/>
        <v>84.2</v>
      </c>
      <c r="BS19" s="135">
        <v>9</v>
      </c>
      <c r="BT19" s="48" t="s">
        <v>380</v>
      </c>
      <c r="BU19" s="48">
        <v>47.1</v>
      </c>
      <c r="BV19" s="135">
        <v>39.5</v>
      </c>
      <c r="BW19" s="135">
        <f t="shared" si="10"/>
        <v>86.6</v>
      </c>
      <c r="BX19" s="135">
        <v>9</v>
      </c>
      <c r="BY19" s="135" t="s">
        <v>380</v>
      </c>
      <c r="BZ19" s="135">
        <v>48.3</v>
      </c>
      <c r="CA19" s="135">
        <v>42.5</v>
      </c>
      <c r="CB19" s="135">
        <f t="shared" si="11"/>
        <v>90.8</v>
      </c>
      <c r="CC19" s="135">
        <v>10</v>
      </c>
      <c r="CD19" s="135" t="s">
        <v>375</v>
      </c>
      <c r="CE19" s="135">
        <v>43</v>
      </c>
      <c r="CF19" s="135">
        <v>43</v>
      </c>
      <c r="CG19" s="135">
        <f t="shared" si="12"/>
        <v>86</v>
      </c>
      <c r="CH19" s="135">
        <v>9</v>
      </c>
      <c r="CI19" s="135" t="s">
        <v>380</v>
      </c>
      <c r="CJ19" s="135">
        <v>167.2</v>
      </c>
      <c r="CK19" s="135">
        <v>180.39999999999998</v>
      </c>
      <c r="CL19" s="135">
        <v>10</v>
      </c>
      <c r="CM19" s="135" t="s">
        <v>375</v>
      </c>
      <c r="CN19" s="135">
        <v>8</v>
      </c>
      <c r="CO19" s="135" t="s">
        <v>381</v>
      </c>
    </row>
    <row r="20" spans="1:93" s="11" customFormat="1" ht="18" customHeight="1">
      <c r="A20" s="75">
        <v>16</v>
      </c>
      <c r="B20" s="75">
        <v>16</v>
      </c>
      <c r="C20" s="9" t="s">
        <v>185</v>
      </c>
      <c r="D20" s="135">
        <v>9</v>
      </c>
      <c r="E20" s="135">
        <v>9</v>
      </c>
      <c r="F20" s="135" t="s">
        <v>380</v>
      </c>
      <c r="G20" s="135">
        <v>10</v>
      </c>
      <c r="H20" s="135">
        <v>10</v>
      </c>
      <c r="I20" s="135" t="s">
        <v>375</v>
      </c>
      <c r="J20" s="135">
        <v>27.6</v>
      </c>
      <c r="K20" s="135">
        <v>10</v>
      </c>
      <c r="L20" s="135" t="s">
        <v>375</v>
      </c>
      <c r="M20" s="135">
        <f t="shared" si="0"/>
        <v>46.6</v>
      </c>
      <c r="N20" s="135">
        <f t="shared" si="13"/>
        <v>93.2</v>
      </c>
      <c r="O20" s="135">
        <v>10</v>
      </c>
      <c r="P20" s="49" t="s">
        <v>375</v>
      </c>
      <c r="Q20" s="135">
        <v>9.5</v>
      </c>
      <c r="R20" s="135">
        <v>10</v>
      </c>
      <c r="S20" s="135" t="s">
        <v>375</v>
      </c>
      <c r="T20" s="135">
        <v>9</v>
      </c>
      <c r="U20" s="135">
        <v>9</v>
      </c>
      <c r="V20" s="135" t="s">
        <v>380</v>
      </c>
      <c r="W20" s="135">
        <v>25</v>
      </c>
      <c r="X20" s="135">
        <v>8.3000000000000007</v>
      </c>
      <c r="Y20" s="135" t="s">
        <v>380</v>
      </c>
      <c r="Z20" s="135">
        <f t="shared" si="1"/>
        <v>43.5</v>
      </c>
      <c r="AA20" s="135">
        <f t="shared" si="2"/>
        <v>87</v>
      </c>
      <c r="AB20" s="135">
        <v>9</v>
      </c>
      <c r="AC20" s="135" t="s">
        <v>380</v>
      </c>
      <c r="AD20" s="135">
        <v>10</v>
      </c>
      <c r="AE20" s="135">
        <v>10</v>
      </c>
      <c r="AF20" s="135" t="s">
        <v>375</v>
      </c>
      <c r="AG20" s="135">
        <v>10</v>
      </c>
      <c r="AH20" s="135">
        <v>10</v>
      </c>
      <c r="AI20" s="135" t="s">
        <v>375</v>
      </c>
      <c r="AJ20" s="135">
        <v>30</v>
      </c>
      <c r="AK20" s="135">
        <v>10</v>
      </c>
      <c r="AL20" s="135" t="s">
        <v>375</v>
      </c>
      <c r="AM20" s="135">
        <f t="shared" si="3"/>
        <v>50</v>
      </c>
      <c r="AN20" s="135">
        <f t="shared" si="4"/>
        <v>100</v>
      </c>
      <c r="AO20" s="135">
        <v>10</v>
      </c>
      <c r="AP20" s="135" t="s">
        <v>375</v>
      </c>
      <c r="AQ20" s="135">
        <v>10</v>
      </c>
      <c r="AR20" s="135">
        <v>10</v>
      </c>
      <c r="AS20" s="135" t="s">
        <v>375</v>
      </c>
      <c r="AT20" s="135">
        <v>10</v>
      </c>
      <c r="AU20" s="135">
        <v>10</v>
      </c>
      <c r="AV20" s="135" t="s">
        <v>375</v>
      </c>
      <c r="AW20" s="135">
        <v>29.5</v>
      </c>
      <c r="AX20" s="135">
        <v>9.6</v>
      </c>
      <c r="AY20" s="135" t="s">
        <v>375</v>
      </c>
      <c r="AZ20" s="135">
        <f t="shared" si="5"/>
        <v>49.5</v>
      </c>
      <c r="BA20" s="135">
        <f t="shared" si="6"/>
        <v>99</v>
      </c>
      <c r="BB20" s="135">
        <v>10</v>
      </c>
      <c r="BC20" s="135" t="s">
        <v>375</v>
      </c>
      <c r="BD20" s="135">
        <v>10</v>
      </c>
      <c r="BE20" s="135" t="s">
        <v>375</v>
      </c>
      <c r="BF20" s="135">
        <v>10</v>
      </c>
      <c r="BG20" s="135" t="s">
        <v>375</v>
      </c>
      <c r="BH20" s="135">
        <v>10</v>
      </c>
      <c r="BI20" s="135" t="s">
        <v>375</v>
      </c>
      <c r="BJ20" s="135">
        <v>10</v>
      </c>
      <c r="BK20" s="135" t="s">
        <v>375</v>
      </c>
      <c r="BL20" s="135">
        <f t="shared" si="7"/>
        <v>189.6</v>
      </c>
      <c r="BM20" s="135">
        <f t="shared" si="8"/>
        <v>94.8</v>
      </c>
      <c r="BN20" s="135">
        <v>10</v>
      </c>
      <c r="BO20" s="135" t="s">
        <v>375</v>
      </c>
      <c r="BP20" s="135">
        <v>48.5</v>
      </c>
      <c r="BQ20" s="135">
        <v>46.6</v>
      </c>
      <c r="BR20" s="135">
        <f t="shared" si="9"/>
        <v>95.1</v>
      </c>
      <c r="BS20" s="135">
        <v>10</v>
      </c>
      <c r="BT20" s="48" t="s">
        <v>375</v>
      </c>
      <c r="BU20" s="48">
        <v>48.4</v>
      </c>
      <c r="BV20" s="135">
        <v>43.5</v>
      </c>
      <c r="BW20" s="135">
        <f t="shared" si="10"/>
        <v>91.9</v>
      </c>
      <c r="BX20" s="135">
        <v>10</v>
      </c>
      <c r="BY20" s="135" t="s">
        <v>375</v>
      </c>
      <c r="BZ20" s="135">
        <v>45.3</v>
      </c>
      <c r="CA20" s="135">
        <v>50</v>
      </c>
      <c r="CB20" s="135">
        <f t="shared" si="11"/>
        <v>95.3</v>
      </c>
      <c r="CC20" s="135">
        <v>10</v>
      </c>
      <c r="CD20" s="135" t="s">
        <v>375</v>
      </c>
      <c r="CE20" s="135">
        <v>48.5</v>
      </c>
      <c r="CF20" s="135">
        <v>49.5</v>
      </c>
      <c r="CG20" s="135">
        <f t="shared" si="12"/>
        <v>98</v>
      </c>
      <c r="CH20" s="135">
        <v>10</v>
      </c>
      <c r="CI20" s="135" t="s">
        <v>375</v>
      </c>
      <c r="CJ20" s="135">
        <v>189.6</v>
      </c>
      <c r="CK20" s="135">
        <v>190.7</v>
      </c>
      <c r="CL20" s="135">
        <v>10</v>
      </c>
      <c r="CM20" s="135" t="s">
        <v>375</v>
      </c>
      <c r="CN20" s="135">
        <v>9</v>
      </c>
      <c r="CO20" s="135" t="s">
        <v>380</v>
      </c>
    </row>
    <row r="21" spans="1:93" s="11" customFormat="1" ht="18" customHeight="1">
      <c r="A21" s="9">
        <v>17</v>
      </c>
      <c r="B21" s="9">
        <v>17</v>
      </c>
      <c r="C21" s="9" t="s">
        <v>184</v>
      </c>
      <c r="D21" s="135">
        <v>9</v>
      </c>
      <c r="E21" s="135">
        <v>9</v>
      </c>
      <c r="F21" s="135" t="s">
        <v>380</v>
      </c>
      <c r="G21" s="135">
        <v>9</v>
      </c>
      <c r="H21" s="49">
        <v>9</v>
      </c>
      <c r="I21" s="49" t="s">
        <v>380</v>
      </c>
      <c r="J21" s="135">
        <v>27.6</v>
      </c>
      <c r="K21" s="49">
        <v>10</v>
      </c>
      <c r="L21" s="135" t="s">
        <v>375</v>
      </c>
      <c r="M21" s="135">
        <f t="shared" si="0"/>
        <v>45.6</v>
      </c>
      <c r="N21" s="135">
        <f t="shared" si="13"/>
        <v>91.2</v>
      </c>
      <c r="O21" s="135">
        <v>10</v>
      </c>
      <c r="P21" s="49" t="s">
        <v>375</v>
      </c>
      <c r="Q21" s="135">
        <v>9.5</v>
      </c>
      <c r="R21" s="135">
        <v>10</v>
      </c>
      <c r="S21" s="135" t="s">
        <v>375</v>
      </c>
      <c r="T21" s="135">
        <v>9.5</v>
      </c>
      <c r="U21" s="135">
        <v>10</v>
      </c>
      <c r="V21" s="49" t="s">
        <v>375</v>
      </c>
      <c r="W21" s="135">
        <v>27</v>
      </c>
      <c r="X21" s="49">
        <v>9</v>
      </c>
      <c r="Y21" s="135" t="s">
        <v>380</v>
      </c>
      <c r="Z21" s="135">
        <f t="shared" si="1"/>
        <v>46</v>
      </c>
      <c r="AA21" s="135">
        <f t="shared" si="2"/>
        <v>92</v>
      </c>
      <c r="AB21" s="135">
        <v>10</v>
      </c>
      <c r="AC21" s="135" t="s">
        <v>375</v>
      </c>
      <c r="AD21" s="135">
        <v>10</v>
      </c>
      <c r="AE21" s="135">
        <v>10</v>
      </c>
      <c r="AF21" s="135" t="s">
        <v>375</v>
      </c>
      <c r="AG21" s="135">
        <v>10</v>
      </c>
      <c r="AH21" s="135">
        <v>10</v>
      </c>
      <c r="AI21" s="135" t="s">
        <v>375</v>
      </c>
      <c r="AJ21" s="135">
        <v>29.5</v>
      </c>
      <c r="AK21" s="135">
        <v>9.8000000000000007</v>
      </c>
      <c r="AL21" s="135" t="s">
        <v>375</v>
      </c>
      <c r="AM21" s="135">
        <f t="shared" si="3"/>
        <v>49.5</v>
      </c>
      <c r="AN21" s="135">
        <f t="shared" si="4"/>
        <v>99</v>
      </c>
      <c r="AO21" s="135">
        <v>10</v>
      </c>
      <c r="AP21" s="135" t="s">
        <v>375</v>
      </c>
      <c r="AQ21" s="135">
        <v>9</v>
      </c>
      <c r="AR21" s="135">
        <v>9</v>
      </c>
      <c r="AS21" s="135" t="s">
        <v>380</v>
      </c>
      <c r="AT21" s="135">
        <v>10</v>
      </c>
      <c r="AU21" s="135">
        <v>10</v>
      </c>
      <c r="AV21" s="135" t="s">
        <v>375</v>
      </c>
      <c r="AW21" s="135">
        <v>27.5</v>
      </c>
      <c r="AX21" s="135">
        <v>9.5</v>
      </c>
      <c r="AY21" s="135" t="s">
        <v>375</v>
      </c>
      <c r="AZ21" s="135">
        <f t="shared" si="5"/>
        <v>46.5</v>
      </c>
      <c r="BA21" s="135">
        <f t="shared" si="6"/>
        <v>93</v>
      </c>
      <c r="BB21" s="135">
        <v>10</v>
      </c>
      <c r="BC21" s="135" t="s">
        <v>375</v>
      </c>
      <c r="BD21" s="135">
        <v>10</v>
      </c>
      <c r="BE21" s="135" t="s">
        <v>375</v>
      </c>
      <c r="BF21" s="135">
        <v>10</v>
      </c>
      <c r="BG21" s="135" t="s">
        <v>375</v>
      </c>
      <c r="BH21" s="135">
        <v>10</v>
      </c>
      <c r="BI21" s="135" t="s">
        <v>375</v>
      </c>
      <c r="BJ21" s="135">
        <v>9</v>
      </c>
      <c r="BK21" s="135" t="s">
        <v>380</v>
      </c>
      <c r="BL21" s="135">
        <f t="shared" si="7"/>
        <v>187.6</v>
      </c>
      <c r="BM21" s="135">
        <f t="shared" si="8"/>
        <v>93.8</v>
      </c>
      <c r="BN21" s="135">
        <v>10</v>
      </c>
      <c r="BO21" s="135" t="s">
        <v>375</v>
      </c>
      <c r="BP21" s="135">
        <v>44.9</v>
      </c>
      <c r="BQ21" s="135">
        <v>45.6</v>
      </c>
      <c r="BR21" s="135">
        <f t="shared" si="9"/>
        <v>90.5</v>
      </c>
      <c r="BS21" s="135">
        <v>10</v>
      </c>
      <c r="BT21" s="48" t="s">
        <v>375</v>
      </c>
      <c r="BU21" s="48">
        <v>47.8</v>
      </c>
      <c r="BV21" s="135">
        <v>46</v>
      </c>
      <c r="BW21" s="135">
        <f t="shared" si="10"/>
        <v>93.8</v>
      </c>
      <c r="BX21" s="135">
        <v>10</v>
      </c>
      <c r="BY21" s="135" t="s">
        <v>375</v>
      </c>
      <c r="BZ21" s="135">
        <v>46.7</v>
      </c>
      <c r="CA21" s="135">
        <v>49.5</v>
      </c>
      <c r="CB21" s="135">
        <f t="shared" si="11"/>
        <v>96.2</v>
      </c>
      <c r="CC21" s="135">
        <v>10</v>
      </c>
      <c r="CD21" s="135" t="s">
        <v>375</v>
      </c>
      <c r="CE21" s="135">
        <v>46</v>
      </c>
      <c r="CF21" s="135">
        <v>46.5</v>
      </c>
      <c r="CG21" s="135">
        <f t="shared" si="12"/>
        <v>92.5</v>
      </c>
      <c r="CH21" s="135">
        <v>10</v>
      </c>
      <c r="CI21" s="135" t="s">
        <v>375</v>
      </c>
      <c r="CJ21" s="135">
        <v>187.6</v>
      </c>
      <c r="CK21" s="135">
        <v>185.39999999999998</v>
      </c>
      <c r="CL21" s="135">
        <v>10</v>
      </c>
      <c r="CM21" s="135" t="s">
        <v>375</v>
      </c>
      <c r="CN21" s="135">
        <v>10</v>
      </c>
      <c r="CO21" s="135" t="s">
        <v>375</v>
      </c>
    </row>
    <row r="22" spans="1:93" s="11" customFormat="1" ht="18" customHeight="1">
      <c r="A22" s="9">
        <v>18</v>
      </c>
      <c r="B22" s="9">
        <v>18</v>
      </c>
      <c r="C22" s="9" t="s">
        <v>186</v>
      </c>
      <c r="D22" s="135">
        <v>9</v>
      </c>
      <c r="E22" s="135">
        <v>9</v>
      </c>
      <c r="F22" s="135" t="s">
        <v>380</v>
      </c>
      <c r="G22" s="135">
        <v>9</v>
      </c>
      <c r="H22" s="135">
        <v>9</v>
      </c>
      <c r="I22" s="135" t="s">
        <v>380</v>
      </c>
      <c r="J22" s="135">
        <v>28.2</v>
      </c>
      <c r="K22" s="135">
        <v>10</v>
      </c>
      <c r="L22" s="135" t="s">
        <v>375</v>
      </c>
      <c r="M22" s="135">
        <f t="shared" si="0"/>
        <v>46.2</v>
      </c>
      <c r="N22" s="135">
        <f t="shared" si="13"/>
        <v>92.4</v>
      </c>
      <c r="O22" s="135">
        <v>10</v>
      </c>
      <c r="P22" s="135" t="s">
        <v>375</v>
      </c>
      <c r="Q22" s="135">
        <v>10</v>
      </c>
      <c r="R22" s="135">
        <v>10</v>
      </c>
      <c r="S22" s="135" t="s">
        <v>375</v>
      </c>
      <c r="T22" s="135">
        <v>9.5</v>
      </c>
      <c r="U22" s="135">
        <v>10</v>
      </c>
      <c r="V22" s="135" t="s">
        <v>375</v>
      </c>
      <c r="W22" s="135">
        <v>26.5</v>
      </c>
      <c r="X22" s="135">
        <v>8.8000000000000007</v>
      </c>
      <c r="Y22" s="135" t="s">
        <v>380</v>
      </c>
      <c r="Z22" s="135">
        <f t="shared" si="1"/>
        <v>46</v>
      </c>
      <c r="AA22" s="135">
        <f t="shared" si="2"/>
        <v>92</v>
      </c>
      <c r="AB22" s="135">
        <v>10</v>
      </c>
      <c r="AC22" s="135" t="s">
        <v>375</v>
      </c>
      <c r="AD22" s="135">
        <v>10</v>
      </c>
      <c r="AE22" s="135">
        <v>10</v>
      </c>
      <c r="AF22" s="135" t="s">
        <v>375</v>
      </c>
      <c r="AG22" s="135">
        <v>10</v>
      </c>
      <c r="AH22" s="135">
        <v>10</v>
      </c>
      <c r="AI22" s="135" t="s">
        <v>375</v>
      </c>
      <c r="AJ22" s="135">
        <v>29.5</v>
      </c>
      <c r="AK22" s="135">
        <v>9.8000000000000007</v>
      </c>
      <c r="AL22" s="135" t="s">
        <v>375</v>
      </c>
      <c r="AM22" s="135">
        <f t="shared" si="3"/>
        <v>49.5</v>
      </c>
      <c r="AN22" s="135">
        <f t="shared" si="4"/>
        <v>99</v>
      </c>
      <c r="AO22" s="135">
        <v>10</v>
      </c>
      <c r="AP22" s="135" t="s">
        <v>375</v>
      </c>
      <c r="AQ22" s="135">
        <v>9</v>
      </c>
      <c r="AR22" s="135">
        <v>9</v>
      </c>
      <c r="AS22" s="135" t="s">
        <v>380</v>
      </c>
      <c r="AT22" s="135">
        <v>10</v>
      </c>
      <c r="AU22" s="135">
        <v>10</v>
      </c>
      <c r="AV22" s="49" t="s">
        <v>375</v>
      </c>
      <c r="AW22" s="135">
        <v>28.5</v>
      </c>
      <c r="AX22" s="135">
        <v>9.6</v>
      </c>
      <c r="AY22" s="135" t="s">
        <v>375</v>
      </c>
      <c r="AZ22" s="135">
        <f t="shared" si="5"/>
        <v>47.5</v>
      </c>
      <c r="BA22" s="135">
        <f t="shared" si="6"/>
        <v>95</v>
      </c>
      <c r="BB22" s="135">
        <v>10</v>
      </c>
      <c r="BC22" s="135" t="s">
        <v>375</v>
      </c>
      <c r="BD22" s="135">
        <v>10</v>
      </c>
      <c r="BE22" s="135" t="s">
        <v>375</v>
      </c>
      <c r="BF22" s="135">
        <v>10</v>
      </c>
      <c r="BG22" s="49" t="s">
        <v>375</v>
      </c>
      <c r="BH22" s="135">
        <v>10</v>
      </c>
      <c r="BI22" s="135" t="s">
        <v>375</v>
      </c>
      <c r="BJ22" s="135">
        <v>10</v>
      </c>
      <c r="BK22" s="135" t="s">
        <v>375</v>
      </c>
      <c r="BL22" s="135">
        <f t="shared" si="7"/>
        <v>189.2</v>
      </c>
      <c r="BM22" s="135">
        <f t="shared" si="8"/>
        <v>94.6</v>
      </c>
      <c r="BN22" s="135">
        <v>10</v>
      </c>
      <c r="BO22" s="135" t="s">
        <v>375</v>
      </c>
      <c r="BP22" s="135">
        <v>45</v>
      </c>
      <c r="BQ22" s="135">
        <v>46.2</v>
      </c>
      <c r="BR22" s="135">
        <f t="shared" si="9"/>
        <v>91.2</v>
      </c>
      <c r="BS22" s="135">
        <v>10</v>
      </c>
      <c r="BT22" s="48" t="s">
        <v>375</v>
      </c>
      <c r="BU22" s="48">
        <v>49.8</v>
      </c>
      <c r="BV22" s="135">
        <v>46</v>
      </c>
      <c r="BW22" s="135">
        <f t="shared" si="10"/>
        <v>95.8</v>
      </c>
      <c r="BX22" s="135">
        <v>10</v>
      </c>
      <c r="BY22" s="135" t="s">
        <v>375</v>
      </c>
      <c r="BZ22" s="135">
        <v>49.1</v>
      </c>
      <c r="CA22" s="135">
        <v>49.5</v>
      </c>
      <c r="CB22" s="135">
        <f t="shared" si="11"/>
        <v>98.6</v>
      </c>
      <c r="CC22" s="135">
        <v>10</v>
      </c>
      <c r="CD22" s="135" t="s">
        <v>375</v>
      </c>
      <c r="CE22" s="135">
        <v>47</v>
      </c>
      <c r="CF22" s="135">
        <v>47.5</v>
      </c>
      <c r="CG22" s="135">
        <f t="shared" si="12"/>
        <v>94.5</v>
      </c>
      <c r="CH22" s="135">
        <v>10</v>
      </c>
      <c r="CI22" s="135" t="s">
        <v>375</v>
      </c>
      <c r="CJ22" s="135">
        <v>189.2</v>
      </c>
      <c r="CK22" s="135">
        <v>190.9</v>
      </c>
      <c r="CL22" s="135">
        <v>10</v>
      </c>
      <c r="CM22" s="135" t="s">
        <v>375</v>
      </c>
      <c r="CN22" s="135">
        <v>10</v>
      </c>
      <c r="CO22" s="135" t="s">
        <v>375</v>
      </c>
    </row>
    <row r="23" spans="1:93" s="11" customFormat="1" ht="18" customHeight="1">
      <c r="A23" s="21">
        <v>19</v>
      </c>
      <c r="B23" s="21">
        <v>19</v>
      </c>
      <c r="C23" s="9" t="s">
        <v>188</v>
      </c>
      <c r="D23" s="49">
        <v>10</v>
      </c>
      <c r="E23" s="49">
        <v>10</v>
      </c>
      <c r="F23" s="49" t="s">
        <v>375</v>
      </c>
      <c r="G23" s="49">
        <v>10</v>
      </c>
      <c r="H23" s="49">
        <v>10</v>
      </c>
      <c r="I23" s="49" t="s">
        <v>375</v>
      </c>
      <c r="J23" s="49">
        <v>29.4</v>
      </c>
      <c r="K23" s="49">
        <v>10</v>
      </c>
      <c r="L23" s="49" t="s">
        <v>375</v>
      </c>
      <c r="M23" s="135">
        <f t="shared" si="0"/>
        <v>49.4</v>
      </c>
      <c r="N23" s="135">
        <f t="shared" si="13"/>
        <v>98.8</v>
      </c>
      <c r="O23" s="49">
        <v>10</v>
      </c>
      <c r="P23" s="49" t="s">
        <v>375</v>
      </c>
      <c r="Q23" s="49">
        <v>10</v>
      </c>
      <c r="R23" s="49">
        <v>10</v>
      </c>
      <c r="S23" s="49" t="s">
        <v>375</v>
      </c>
      <c r="T23" s="49">
        <v>9.5</v>
      </c>
      <c r="U23" s="49">
        <v>10</v>
      </c>
      <c r="V23" s="49" t="s">
        <v>375</v>
      </c>
      <c r="W23" s="49">
        <v>28.5</v>
      </c>
      <c r="X23" s="49">
        <v>9.5</v>
      </c>
      <c r="Y23" s="49" t="s">
        <v>375</v>
      </c>
      <c r="Z23" s="135">
        <v>48.5</v>
      </c>
      <c r="AA23" s="135">
        <f t="shared" si="2"/>
        <v>97</v>
      </c>
      <c r="AB23" s="49">
        <v>10</v>
      </c>
      <c r="AC23" s="49" t="s">
        <v>375</v>
      </c>
      <c r="AD23" s="49">
        <v>10</v>
      </c>
      <c r="AE23" s="49">
        <v>10</v>
      </c>
      <c r="AF23" s="49" t="s">
        <v>375</v>
      </c>
      <c r="AG23" s="49">
        <v>9.5</v>
      </c>
      <c r="AH23" s="49">
        <v>10</v>
      </c>
      <c r="AI23" s="49" t="s">
        <v>375</v>
      </c>
      <c r="AJ23" s="49">
        <v>29.5</v>
      </c>
      <c r="AK23" s="49">
        <v>9.8000000000000007</v>
      </c>
      <c r="AL23" s="49" t="s">
        <v>375</v>
      </c>
      <c r="AM23" s="135">
        <f t="shared" si="3"/>
        <v>49</v>
      </c>
      <c r="AN23" s="135">
        <f t="shared" si="4"/>
        <v>98</v>
      </c>
      <c r="AO23" s="49">
        <v>10</v>
      </c>
      <c r="AP23" s="49" t="s">
        <v>375</v>
      </c>
      <c r="AQ23" s="49">
        <v>10</v>
      </c>
      <c r="AR23" s="49">
        <v>10</v>
      </c>
      <c r="AS23" s="49" t="s">
        <v>375</v>
      </c>
      <c r="AT23" s="49">
        <v>9</v>
      </c>
      <c r="AU23" s="49">
        <v>9</v>
      </c>
      <c r="AV23" s="49" t="s">
        <v>380</v>
      </c>
      <c r="AW23" s="49">
        <v>28</v>
      </c>
      <c r="AX23" s="49">
        <v>9</v>
      </c>
      <c r="AY23" s="49" t="s">
        <v>380</v>
      </c>
      <c r="AZ23" s="135">
        <f t="shared" si="5"/>
        <v>47</v>
      </c>
      <c r="BA23" s="135">
        <f t="shared" si="6"/>
        <v>94</v>
      </c>
      <c r="BB23" s="49">
        <v>10</v>
      </c>
      <c r="BC23" s="49" t="s">
        <v>375</v>
      </c>
      <c r="BD23" s="135">
        <v>10</v>
      </c>
      <c r="BE23" s="135" t="s">
        <v>375</v>
      </c>
      <c r="BF23" s="49">
        <v>10</v>
      </c>
      <c r="BG23" s="135" t="s">
        <v>375</v>
      </c>
      <c r="BH23" s="135">
        <v>10</v>
      </c>
      <c r="BI23" s="135" t="s">
        <v>375</v>
      </c>
      <c r="BJ23" s="49">
        <v>10</v>
      </c>
      <c r="BK23" s="49" t="s">
        <v>375</v>
      </c>
      <c r="BL23" s="135">
        <f t="shared" si="7"/>
        <v>193.9</v>
      </c>
      <c r="BM23" s="135">
        <f t="shared" si="8"/>
        <v>96.95</v>
      </c>
      <c r="BN23" s="135">
        <v>10</v>
      </c>
      <c r="BO23" s="135" t="s">
        <v>375</v>
      </c>
      <c r="BP23" s="135">
        <v>49</v>
      </c>
      <c r="BQ23" s="135">
        <v>49.4</v>
      </c>
      <c r="BR23" s="135">
        <f t="shared" si="9"/>
        <v>98.4</v>
      </c>
      <c r="BS23" s="135">
        <v>10</v>
      </c>
      <c r="BT23" s="48" t="s">
        <v>375</v>
      </c>
      <c r="BU23" s="48">
        <v>42.6</v>
      </c>
      <c r="BV23" s="135">
        <v>44.5</v>
      </c>
      <c r="BW23" s="135">
        <f t="shared" si="10"/>
        <v>87.1</v>
      </c>
      <c r="BX23" s="135">
        <v>9</v>
      </c>
      <c r="BY23" s="135" t="s">
        <v>380</v>
      </c>
      <c r="BZ23" s="135">
        <v>41</v>
      </c>
      <c r="CA23" s="135">
        <v>49</v>
      </c>
      <c r="CB23" s="135">
        <f t="shared" si="11"/>
        <v>90</v>
      </c>
      <c r="CC23" s="135">
        <v>9</v>
      </c>
      <c r="CD23" s="135" t="s">
        <v>380</v>
      </c>
      <c r="CE23" s="135">
        <v>48</v>
      </c>
      <c r="CF23" s="135">
        <v>47</v>
      </c>
      <c r="CG23" s="135">
        <f t="shared" si="12"/>
        <v>95</v>
      </c>
      <c r="CH23" s="135">
        <v>10</v>
      </c>
      <c r="CI23" s="135" t="s">
        <v>375</v>
      </c>
      <c r="CJ23" s="135">
        <v>194.9</v>
      </c>
      <c r="CK23" s="135">
        <v>192.8</v>
      </c>
      <c r="CL23" s="135">
        <v>10</v>
      </c>
      <c r="CM23" s="135" t="s">
        <v>375</v>
      </c>
      <c r="CN23" s="135">
        <v>9</v>
      </c>
      <c r="CO23" s="135" t="s">
        <v>380</v>
      </c>
    </row>
    <row r="24" spans="1:93" s="11" customFormat="1" ht="18" customHeight="1">
      <c r="A24" s="9">
        <v>20</v>
      </c>
      <c r="B24" s="9">
        <v>20</v>
      </c>
      <c r="C24" s="9" t="s">
        <v>251</v>
      </c>
      <c r="D24" s="135">
        <v>9</v>
      </c>
      <c r="E24" s="135">
        <v>9</v>
      </c>
      <c r="F24" s="135" t="s">
        <v>380</v>
      </c>
      <c r="G24" s="135">
        <v>8</v>
      </c>
      <c r="H24" s="135">
        <v>8</v>
      </c>
      <c r="I24" s="135" t="s">
        <v>381</v>
      </c>
      <c r="J24" s="135">
        <v>26.4</v>
      </c>
      <c r="K24" s="135">
        <v>9</v>
      </c>
      <c r="L24" s="135" t="s">
        <v>380</v>
      </c>
      <c r="M24" s="135">
        <f t="shared" si="0"/>
        <v>43.4</v>
      </c>
      <c r="N24" s="135">
        <f t="shared" si="13"/>
        <v>86.8</v>
      </c>
      <c r="O24" s="135">
        <v>9</v>
      </c>
      <c r="P24" s="135" t="s">
        <v>380</v>
      </c>
      <c r="Q24" s="135">
        <v>10</v>
      </c>
      <c r="R24" s="135">
        <v>10</v>
      </c>
      <c r="S24" s="135" t="s">
        <v>375</v>
      </c>
      <c r="T24" s="135">
        <v>9</v>
      </c>
      <c r="U24" s="135">
        <v>9</v>
      </c>
      <c r="V24" s="135" t="s">
        <v>380</v>
      </c>
      <c r="W24" s="135">
        <v>27</v>
      </c>
      <c r="X24" s="135">
        <v>9</v>
      </c>
      <c r="Y24" s="135" t="s">
        <v>380</v>
      </c>
      <c r="Z24" s="135">
        <f t="shared" si="1"/>
        <v>46</v>
      </c>
      <c r="AA24" s="135">
        <f t="shared" si="2"/>
        <v>92</v>
      </c>
      <c r="AB24" s="135">
        <v>10</v>
      </c>
      <c r="AC24" s="135" t="s">
        <v>375</v>
      </c>
      <c r="AD24" s="135">
        <v>10</v>
      </c>
      <c r="AE24" s="135">
        <v>10</v>
      </c>
      <c r="AF24" s="135" t="s">
        <v>375</v>
      </c>
      <c r="AG24" s="135">
        <v>9</v>
      </c>
      <c r="AH24" s="135">
        <v>9</v>
      </c>
      <c r="AI24" s="135" t="s">
        <v>380</v>
      </c>
      <c r="AJ24" s="135">
        <v>25.5</v>
      </c>
      <c r="AK24" s="135">
        <v>8.5</v>
      </c>
      <c r="AL24" s="135" t="s">
        <v>380</v>
      </c>
      <c r="AM24" s="135">
        <f t="shared" si="3"/>
        <v>44.5</v>
      </c>
      <c r="AN24" s="135">
        <f t="shared" si="4"/>
        <v>89</v>
      </c>
      <c r="AO24" s="135">
        <v>9</v>
      </c>
      <c r="AP24" s="135" t="s">
        <v>380</v>
      </c>
      <c r="AQ24" s="135">
        <v>10</v>
      </c>
      <c r="AR24" s="135">
        <v>10</v>
      </c>
      <c r="AS24" s="135" t="s">
        <v>375</v>
      </c>
      <c r="AT24" s="135">
        <v>9</v>
      </c>
      <c r="AU24" s="135">
        <v>9</v>
      </c>
      <c r="AV24" s="135" t="s">
        <v>380</v>
      </c>
      <c r="AW24" s="135">
        <v>27.5</v>
      </c>
      <c r="AX24" s="135">
        <v>9.5</v>
      </c>
      <c r="AY24" s="135" t="s">
        <v>375</v>
      </c>
      <c r="AZ24" s="135">
        <f t="shared" si="5"/>
        <v>46.5</v>
      </c>
      <c r="BA24" s="135">
        <f t="shared" si="6"/>
        <v>93</v>
      </c>
      <c r="BB24" s="135">
        <v>10</v>
      </c>
      <c r="BC24" s="135" t="s">
        <v>375</v>
      </c>
      <c r="BD24" s="135">
        <v>10</v>
      </c>
      <c r="BE24" s="135" t="s">
        <v>375</v>
      </c>
      <c r="BF24" s="135">
        <v>10</v>
      </c>
      <c r="BG24" s="135" t="s">
        <v>375</v>
      </c>
      <c r="BH24" s="135">
        <v>10</v>
      </c>
      <c r="BI24" s="135" t="s">
        <v>375</v>
      </c>
      <c r="BJ24" s="135">
        <v>10</v>
      </c>
      <c r="BK24" s="135" t="s">
        <v>375</v>
      </c>
      <c r="BL24" s="135">
        <f t="shared" si="7"/>
        <v>180.4</v>
      </c>
      <c r="BM24" s="135">
        <f t="shared" si="8"/>
        <v>90.2</v>
      </c>
      <c r="BN24" s="135">
        <v>9</v>
      </c>
      <c r="BO24" s="135" t="s">
        <v>380</v>
      </c>
      <c r="BP24" s="135">
        <v>48.5</v>
      </c>
      <c r="BQ24" s="135">
        <v>43.4</v>
      </c>
      <c r="BR24" s="135">
        <f t="shared" si="9"/>
        <v>91.9</v>
      </c>
      <c r="BS24" s="135">
        <v>10</v>
      </c>
      <c r="BT24" s="48" t="s">
        <v>375</v>
      </c>
      <c r="BU24" s="48">
        <v>49.4</v>
      </c>
      <c r="BV24" s="135">
        <v>46</v>
      </c>
      <c r="BW24" s="135">
        <f t="shared" si="10"/>
        <v>95.4</v>
      </c>
      <c r="BX24" s="135">
        <v>10</v>
      </c>
      <c r="BY24" s="135" t="s">
        <v>375</v>
      </c>
      <c r="BZ24" s="135">
        <v>47.4</v>
      </c>
      <c r="CA24" s="135">
        <v>44.5</v>
      </c>
      <c r="CB24" s="135">
        <f t="shared" si="11"/>
        <v>91.9</v>
      </c>
      <c r="CC24" s="135">
        <v>10</v>
      </c>
      <c r="CD24" s="135" t="s">
        <v>375</v>
      </c>
      <c r="CE24" s="135">
        <v>47.5</v>
      </c>
      <c r="CF24" s="135">
        <v>46.5</v>
      </c>
      <c r="CG24" s="135">
        <f t="shared" si="12"/>
        <v>94</v>
      </c>
      <c r="CH24" s="135">
        <v>10</v>
      </c>
      <c r="CI24" s="135" t="s">
        <v>375</v>
      </c>
      <c r="CJ24" s="135">
        <v>180.4</v>
      </c>
      <c r="CK24" s="135">
        <v>192.8</v>
      </c>
      <c r="CL24" s="135">
        <v>10</v>
      </c>
      <c r="CM24" s="135" t="s">
        <v>375</v>
      </c>
      <c r="CN24" s="135">
        <v>9</v>
      </c>
      <c r="CO24" s="135" t="s">
        <v>380</v>
      </c>
    </row>
    <row r="25" spans="1:93">
      <c r="A25" s="9">
        <v>21</v>
      </c>
      <c r="B25" s="9">
        <v>21</v>
      </c>
      <c r="C25" s="9" t="s">
        <v>260</v>
      </c>
      <c r="D25" s="135">
        <v>6</v>
      </c>
      <c r="E25" s="135">
        <v>6</v>
      </c>
      <c r="F25" s="135" t="s">
        <v>377</v>
      </c>
      <c r="G25" s="135">
        <v>6</v>
      </c>
      <c r="H25" s="135">
        <v>6</v>
      </c>
      <c r="I25" s="135" t="s">
        <v>377</v>
      </c>
      <c r="J25" s="135">
        <v>22.8</v>
      </c>
      <c r="K25" s="135">
        <v>8</v>
      </c>
      <c r="L25" s="135" t="s">
        <v>381</v>
      </c>
      <c r="M25" s="135">
        <f t="shared" si="0"/>
        <v>34.799999999999997</v>
      </c>
      <c r="N25" s="135">
        <f t="shared" si="13"/>
        <v>69.599999999999994</v>
      </c>
      <c r="O25" s="135">
        <v>7</v>
      </c>
      <c r="P25" s="135" t="s">
        <v>379</v>
      </c>
      <c r="Q25" s="135">
        <v>7.5</v>
      </c>
      <c r="R25" s="135">
        <v>8</v>
      </c>
      <c r="S25" s="135" t="s">
        <v>381</v>
      </c>
      <c r="T25" s="135">
        <v>7.5</v>
      </c>
      <c r="U25" s="135">
        <v>8</v>
      </c>
      <c r="V25" s="135" t="s">
        <v>381</v>
      </c>
      <c r="W25" s="135">
        <v>22.5</v>
      </c>
      <c r="X25" s="135">
        <v>7.5</v>
      </c>
      <c r="Y25" s="135" t="s">
        <v>381</v>
      </c>
      <c r="Z25" s="135">
        <f t="shared" si="1"/>
        <v>37.5</v>
      </c>
      <c r="AA25" s="135">
        <f t="shared" si="2"/>
        <v>75</v>
      </c>
      <c r="AB25" s="135">
        <v>8</v>
      </c>
      <c r="AC25" s="135" t="s">
        <v>381</v>
      </c>
      <c r="AD25" s="135">
        <v>8</v>
      </c>
      <c r="AE25" s="135">
        <v>8</v>
      </c>
      <c r="AF25" s="135" t="s">
        <v>381</v>
      </c>
      <c r="AG25" s="135">
        <v>6</v>
      </c>
      <c r="AH25" s="135">
        <v>6</v>
      </c>
      <c r="AI25" s="135" t="s">
        <v>377</v>
      </c>
      <c r="AJ25" s="135">
        <v>15.5</v>
      </c>
      <c r="AK25" s="135" t="s">
        <v>405</v>
      </c>
      <c r="AL25" s="135" t="s">
        <v>377</v>
      </c>
      <c r="AM25" s="135">
        <f t="shared" si="3"/>
        <v>29.5</v>
      </c>
      <c r="AN25" s="135">
        <f t="shared" si="4"/>
        <v>59</v>
      </c>
      <c r="AO25" s="135">
        <v>6</v>
      </c>
      <c r="AP25" s="135" t="s">
        <v>377</v>
      </c>
      <c r="AQ25" s="135">
        <v>8</v>
      </c>
      <c r="AR25" s="135">
        <v>8</v>
      </c>
      <c r="AS25" s="135" t="s">
        <v>381</v>
      </c>
      <c r="AT25" s="135">
        <v>7</v>
      </c>
      <c r="AU25" s="135">
        <v>7</v>
      </c>
      <c r="AV25" s="135" t="s">
        <v>379</v>
      </c>
      <c r="AW25" s="135">
        <v>28</v>
      </c>
      <c r="AX25" s="135">
        <v>9</v>
      </c>
      <c r="AY25" s="135" t="s">
        <v>380</v>
      </c>
      <c r="AZ25" s="135">
        <f t="shared" si="5"/>
        <v>43</v>
      </c>
      <c r="BA25" s="135">
        <f t="shared" si="6"/>
        <v>86</v>
      </c>
      <c r="BB25" s="135">
        <v>9</v>
      </c>
      <c r="BC25" s="135" t="s">
        <v>380</v>
      </c>
      <c r="BD25" s="135">
        <v>10</v>
      </c>
      <c r="BE25" s="135" t="s">
        <v>375</v>
      </c>
      <c r="BF25" s="135">
        <v>9</v>
      </c>
      <c r="BG25" s="10" t="s">
        <v>380</v>
      </c>
      <c r="BH25" s="135">
        <v>8</v>
      </c>
      <c r="BI25" s="135" t="s">
        <v>381</v>
      </c>
      <c r="BJ25" s="135">
        <v>9</v>
      </c>
      <c r="BK25" s="135" t="s">
        <v>380</v>
      </c>
      <c r="BL25" s="135">
        <f t="shared" si="7"/>
        <v>144.80000000000001</v>
      </c>
      <c r="BM25" s="135">
        <f t="shared" si="8"/>
        <v>72.400000000000006</v>
      </c>
      <c r="BN25" s="135">
        <v>8</v>
      </c>
      <c r="BO25" s="135" t="s">
        <v>381</v>
      </c>
      <c r="BP25" s="135">
        <v>33.5</v>
      </c>
      <c r="BQ25" s="135">
        <v>34.799999999999997</v>
      </c>
      <c r="BR25" s="135">
        <f t="shared" si="9"/>
        <v>68.3</v>
      </c>
      <c r="BS25" s="135">
        <v>7</v>
      </c>
      <c r="BT25" s="48" t="s">
        <v>379</v>
      </c>
      <c r="BU25" s="48">
        <v>37.4</v>
      </c>
      <c r="BV25" s="135">
        <v>37.5</v>
      </c>
      <c r="BW25" s="135">
        <f t="shared" si="10"/>
        <v>74.900000000000006</v>
      </c>
      <c r="BX25" s="135">
        <v>8</v>
      </c>
      <c r="BY25" s="135" t="s">
        <v>381</v>
      </c>
      <c r="BZ25" s="135">
        <v>34.1</v>
      </c>
      <c r="CA25" s="135">
        <v>29.5</v>
      </c>
      <c r="CB25" s="135">
        <f t="shared" si="11"/>
        <v>63.6</v>
      </c>
      <c r="CC25" s="135">
        <v>7</v>
      </c>
      <c r="CD25" s="135" t="s">
        <v>379</v>
      </c>
      <c r="CE25" s="135">
        <v>36</v>
      </c>
      <c r="CF25" s="135">
        <v>43</v>
      </c>
      <c r="CG25" s="135">
        <f t="shared" si="12"/>
        <v>79</v>
      </c>
      <c r="CH25" s="135">
        <v>8</v>
      </c>
      <c r="CI25" s="135" t="s">
        <v>381</v>
      </c>
      <c r="CJ25" s="135">
        <v>144.80000000000001</v>
      </c>
      <c r="CK25" s="135">
        <v>141</v>
      </c>
      <c r="CL25" s="135">
        <v>10</v>
      </c>
      <c r="CM25" s="135" t="s">
        <v>375</v>
      </c>
      <c r="CN25" s="135">
        <v>9</v>
      </c>
      <c r="CO25" s="135" t="s">
        <v>380</v>
      </c>
    </row>
    <row r="26" spans="1:93">
      <c r="A26" s="45">
        <v>22</v>
      </c>
      <c r="B26" s="45">
        <v>22</v>
      </c>
      <c r="C26" s="9" t="s">
        <v>331</v>
      </c>
      <c r="D26" s="45">
        <v>8</v>
      </c>
      <c r="E26" s="45">
        <v>8</v>
      </c>
      <c r="F26" s="1" t="s">
        <v>381</v>
      </c>
      <c r="G26" s="45">
        <v>7</v>
      </c>
      <c r="H26" s="45">
        <v>7</v>
      </c>
      <c r="I26" s="1" t="s">
        <v>379</v>
      </c>
      <c r="J26" s="45">
        <v>28.2</v>
      </c>
      <c r="K26" s="45">
        <v>10</v>
      </c>
      <c r="L26" s="1" t="s">
        <v>375</v>
      </c>
      <c r="M26" s="135">
        <f t="shared" si="0"/>
        <v>43.2</v>
      </c>
      <c r="N26" s="135">
        <f t="shared" si="13"/>
        <v>86.4</v>
      </c>
      <c r="O26" s="45">
        <v>9</v>
      </c>
      <c r="P26" s="1" t="s">
        <v>380</v>
      </c>
      <c r="Q26" s="45">
        <v>10</v>
      </c>
      <c r="R26" s="45">
        <v>10</v>
      </c>
      <c r="S26" s="1" t="s">
        <v>375</v>
      </c>
      <c r="T26" s="45">
        <v>9.5</v>
      </c>
      <c r="U26" s="45">
        <v>10</v>
      </c>
      <c r="V26" s="1" t="s">
        <v>375</v>
      </c>
      <c r="W26" s="45">
        <v>28.5</v>
      </c>
      <c r="X26" s="45">
        <v>9.5</v>
      </c>
      <c r="Y26" s="1" t="s">
        <v>375</v>
      </c>
      <c r="Z26" s="135">
        <f t="shared" si="1"/>
        <v>48</v>
      </c>
      <c r="AA26" s="135">
        <f t="shared" si="2"/>
        <v>96</v>
      </c>
      <c r="AB26" s="45">
        <v>10</v>
      </c>
      <c r="AC26" s="1" t="s">
        <v>375</v>
      </c>
      <c r="AD26" s="45">
        <v>10</v>
      </c>
      <c r="AE26" s="45">
        <v>10</v>
      </c>
      <c r="AF26" s="1" t="s">
        <v>375</v>
      </c>
      <c r="AG26" s="45">
        <v>10</v>
      </c>
      <c r="AH26" s="45">
        <v>10</v>
      </c>
      <c r="AI26" s="1" t="s">
        <v>375</v>
      </c>
      <c r="AJ26" s="45">
        <v>27.5</v>
      </c>
      <c r="AK26" s="45">
        <v>9.1</v>
      </c>
      <c r="AL26" s="1" t="s">
        <v>375</v>
      </c>
      <c r="AM26" s="135">
        <f t="shared" si="3"/>
        <v>47.5</v>
      </c>
      <c r="AN26" s="135">
        <f t="shared" si="4"/>
        <v>95</v>
      </c>
      <c r="AO26" s="45">
        <v>10</v>
      </c>
      <c r="AP26" s="1" t="s">
        <v>375</v>
      </c>
      <c r="AQ26" s="45">
        <v>10</v>
      </c>
      <c r="AR26" s="45">
        <v>10</v>
      </c>
      <c r="AS26" s="1" t="s">
        <v>375</v>
      </c>
      <c r="AT26" s="45">
        <v>10</v>
      </c>
      <c r="AU26" s="45">
        <v>10</v>
      </c>
      <c r="AV26" s="45" t="s">
        <v>375</v>
      </c>
      <c r="AW26" s="45">
        <v>28</v>
      </c>
      <c r="AX26" s="45">
        <v>9</v>
      </c>
      <c r="AY26" s="1" t="s">
        <v>380</v>
      </c>
      <c r="AZ26" s="135">
        <f t="shared" si="5"/>
        <v>48</v>
      </c>
      <c r="BA26" s="135">
        <f t="shared" si="6"/>
        <v>96</v>
      </c>
      <c r="BB26" s="45">
        <v>10</v>
      </c>
      <c r="BC26" s="1" t="s">
        <v>375</v>
      </c>
      <c r="BD26" s="135">
        <v>10</v>
      </c>
      <c r="BE26" s="135" t="s">
        <v>375</v>
      </c>
      <c r="BF26" s="45">
        <v>9</v>
      </c>
      <c r="BG26" s="1" t="s">
        <v>380</v>
      </c>
      <c r="BH26" s="45">
        <v>9</v>
      </c>
      <c r="BI26" s="1" t="s">
        <v>380</v>
      </c>
      <c r="BJ26" s="45">
        <v>10</v>
      </c>
      <c r="BK26" s="1" t="s">
        <v>375</v>
      </c>
      <c r="BL26" s="135">
        <f t="shared" si="7"/>
        <v>186.7</v>
      </c>
      <c r="BM26" s="135">
        <f t="shared" si="8"/>
        <v>93.35</v>
      </c>
      <c r="BN26" s="45">
        <v>10</v>
      </c>
      <c r="BO26" s="1" t="s">
        <v>375</v>
      </c>
      <c r="BP26" s="135">
        <v>47.2</v>
      </c>
      <c r="BQ26" s="135">
        <v>43.2</v>
      </c>
      <c r="BR26" s="135">
        <f t="shared" si="9"/>
        <v>90.4</v>
      </c>
      <c r="BS26" s="135">
        <v>9</v>
      </c>
      <c r="BT26" s="90" t="s">
        <v>380</v>
      </c>
      <c r="BU26" s="90">
        <v>47.7</v>
      </c>
      <c r="BV26" s="135">
        <v>48</v>
      </c>
      <c r="BW26" s="135">
        <f t="shared" si="10"/>
        <v>95.7</v>
      </c>
      <c r="BX26" s="45">
        <v>10</v>
      </c>
      <c r="BY26" s="1" t="s">
        <v>375</v>
      </c>
      <c r="BZ26" s="45">
        <v>45.8</v>
      </c>
      <c r="CA26" s="135">
        <v>47.5</v>
      </c>
      <c r="CB26" s="135">
        <f t="shared" si="11"/>
        <v>93.3</v>
      </c>
      <c r="CC26" s="45">
        <v>10</v>
      </c>
      <c r="CD26" s="1" t="s">
        <v>375</v>
      </c>
      <c r="CE26" s="45">
        <v>47</v>
      </c>
      <c r="CF26" s="135">
        <v>48</v>
      </c>
      <c r="CG26" s="135">
        <f t="shared" si="12"/>
        <v>95</v>
      </c>
      <c r="CH26" s="45">
        <v>10</v>
      </c>
      <c r="CI26" s="1" t="s">
        <v>375</v>
      </c>
      <c r="CJ26" s="135">
        <v>186.7</v>
      </c>
      <c r="CK26" s="135">
        <v>187.7</v>
      </c>
      <c r="CL26" s="135">
        <v>10</v>
      </c>
      <c r="CM26" s="135" t="s">
        <v>375</v>
      </c>
      <c r="CN26" s="45">
        <v>10</v>
      </c>
      <c r="CO26" s="1" t="s">
        <v>375</v>
      </c>
    </row>
    <row r="27" spans="1:93">
      <c r="A27" s="45">
        <v>23</v>
      </c>
      <c r="B27" s="45">
        <v>23</v>
      </c>
      <c r="C27" s="20" t="s">
        <v>303</v>
      </c>
      <c r="D27" s="45">
        <v>10</v>
      </c>
      <c r="E27" s="45">
        <v>10</v>
      </c>
      <c r="F27" s="1" t="s">
        <v>375</v>
      </c>
      <c r="G27" s="45">
        <v>10</v>
      </c>
      <c r="H27" s="45">
        <v>10</v>
      </c>
      <c r="I27" s="1" t="s">
        <v>375</v>
      </c>
      <c r="J27" s="45">
        <v>30</v>
      </c>
      <c r="K27" s="45">
        <v>10</v>
      </c>
      <c r="L27" s="1" t="s">
        <v>375</v>
      </c>
      <c r="M27" s="135">
        <f t="shared" si="0"/>
        <v>50</v>
      </c>
      <c r="N27" s="135">
        <f t="shared" si="13"/>
        <v>100</v>
      </c>
      <c r="O27" s="45">
        <v>10</v>
      </c>
      <c r="P27" s="1" t="s">
        <v>375</v>
      </c>
      <c r="Q27" s="45">
        <v>9.5</v>
      </c>
      <c r="R27" s="45">
        <v>10</v>
      </c>
      <c r="S27" s="1" t="s">
        <v>375</v>
      </c>
      <c r="T27" s="45">
        <v>9.5</v>
      </c>
      <c r="U27" s="45">
        <v>10</v>
      </c>
      <c r="V27" s="1" t="s">
        <v>375</v>
      </c>
      <c r="W27" s="45">
        <v>29.5</v>
      </c>
      <c r="X27" s="45">
        <v>9.6999999999999993</v>
      </c>
      <c r="Y27" s="1" t="s">
        <v>375</v>
      </c>
      <c r="Z27" s="135">
        <f t="shared" si="1"/>
        <v>48.5</v>
      </c>
      <c r="AA27" s="135">
        <f t="shared" si="2"/>
        <v>97</v>
      </c>
      <c r="AB27" s="45">
        <v>10</v>
      </c>
      <c r="AC27" s="1" t="s">
        <v>375</v>
      </c>
      <c r="AD27" s="45">
        <v>10</v>
      </c>
      <c r="AE27" s="45">
        <v>10</v>
      </c>
      <c r="AF27" s="1" t="s">
        <v>375</v>
      </c>
      <c r="AG27" s="45">
        <v>9.5</v>
      </c>
      <c r="AH27" s="45">
        <v>10</v>
      </c>
      <c r="AI27" s="1" t="s">
        <v>375</v>
      </c>
      <c r="AJ27" s="45">
        <v>28.5</v>
      </c>
      <c r="AK27" s="45">
        <v>9.5</v>
      </c>
      <c r="AL27" s="1" t="s">
        <v>375</v>
      </c>
      <c r="AM27" s="135">
        <f t="shared" si="3"/>
        <v>48</v>
      </c>
      <c r="AN27" s="135">
        <f t="shared" si="4"/>
        <v>96</v>
      </c>
      <c r="AO27" s="45">
        <v>10</v>
      </c>
      <c r="AP27" s="1" t="s">
        <v>375</v>
      </c>
      <c r="AQ27" s="45">
        <v>10</v>
      </c>
      <c r="AR27" s="45">
        <v>10</v>
      </c>
      <c r="AS27" s="1" t="s">
        <v>375</v>
      </c>
      <c r="AT27" s="45">
        <v>10</v>
      </c>
      <c r="AU27" s="45">
        <v>10</v>
      </c>
      <c r="AV27" s="1" t="s">
        <v>375</v>
      </c>
      <c r="AW27" s="45">
        <v>30</v>
      </c>
      <c r="AX27" s="45">
        <v>10</v>
      </c>
      <c r="AY27" s="1" t="s">
        <v>375</v>
      </c>
      <c r="AZ27" s="135">
        <f t="shared" si="5"/>
        <v>50</v>
      </c>
      <c r="BA27" s="135">
        <f t="shared" si="6"/>
        <v>100</v>
      </c>
      <c r="BB27" s="45">
        <v>10</v>
      </c>
      <c r="BC27" s="1" t="s">
        <v>375</v>
      </c>
      <c r="BD27" s="135">
        <v>10</v>
      </c>
      <c r="BE27" s="135" t="s">
        <v>375</v>
      </c>
      <c r="BF27" s="45">
        <v>10</v>
      </c>
      <c r="BG27" s="1" t="s">
        <v>375</v>
      </c>
      <c r="BH27" s="45">
        <v>10</v>
      </c>
      <c r="BI27" s="1" t="s">
        <v>375</v>
      </c>
      <c r="BJ27" s="45">
        <v>10</v>
      </c>
      <c r="BK27" s="1" t="s">
        <v>375</v>
      </c>
      <c r="BL27" s="135">
        <f t="shared" si="7"/>
        <v>196.5</v>
      </c>
      <c r="BM27" s="135">
        <f t="shared" si="8"/>
        <v>98.25</v>
      </c>
      <c r="BN27" s="45">
        <v>10</v>
      </c>
      <c r="BO27" s="1" t="s">
        <v>375</v>
      </c>
      <c r="BP27" s="135">
        <v>50</v>
      </c>
      <c r="BQ27" s="135">
        <v>50</v>
      </c>
      <c r="BR27" s="135">
        <f t="shared" si="9"/>
        <v>100</v>
      </c>
      <c r="BS27" s="135">
        <v>10</v>
      </c>
      <c r="BT27" s="90" t="s">
        <v>375</v>
      </c>
      <c r="BU27" s="90">
        <v>50</v>
      </c>
      <c r="BV27" s="135">
        <v>48.5</v>
      </c>
      <c r="BW27" s="135">
        <f t="shared" si="10"/>
        <v>98.5</v>
      </c>
      <c r="BX27" s="45">
        <v>10</v>
      </c>
      <c r="BY27" s="1" t="s">
        <v>375</v>
      </c>
      <c r="BZ27" s="45">
        <v>49</v>
      </c>
      <c r="CA27" s="135">
        <v>48</v>
      </c>
      <c r="CB27" s="135">
        <f t="shared" si="11"/>
        <v>97</v>
      </c>
      <c r="CC27" s="45">
        <v>10</v>
      </c>
      <c r="CD27" s="1" t="s">
        <v>375</v>
      </c>
      <c r="CE27" s="45">
        <v>49</v>
      </c>
      <c r="CF27" s="135">
        <v>50</v>
      </c>
      <c r="CG27" s="135">
        <f t="shared" si="12"/>
        <v>99</v>
      </c>
      <c r="CH27" s="45">
        <v>10</v>
      </c>
      <c r="CI27" s="1" t="s">
        <v>375</v>
      </c>
      <c r="CJ27" s="135">
        <v>196.5</v>
      </c>
      <c r="CK27" s="135">
        <v>198</v>
      </c>
      <c r="CL27" s="135">
        <v>10</v>
      </c>
      <c r="CM27" s="135" t="s">
        <v>375</v>
      </c>
      <c r="CN27" s="45">
        <v>10</v>
      </c>
      <c r="CO27" s="1" t="s">
        <v>375</v>
      </c>
    </row>
    <row r="28" spans="1:93">
      <c r="A28" s="45">
        <v>24</v>
      </c>
      <c r="B28" s="45">
        <v>24</v>
      </c>
      <c r="C28" s="20" t="s">
        <v>406</v>
      </c>
      <c r="D28" s="45">
        <v>10</v>
      </c>
      <c r="E28" s="45">
        <v>10</v>
      </c>
      <c r="F28" s="1" t="s">
        <v>375</v>
      </c>
      <c r="G28" s="45">
        <v>10</v>
      </c>
      <c r="H28" s="45">
        <v>10</v>
      </c>
      <c r="I28" s="1" t="s">
        <v>375</v>
      </c>
      <c r="J28" s="45">
        <v>29</v>
      </c>
      <c r="K28" s="45">
        <v>10</v>
      </c>
      <c r="L28" s="1" t="s">
        <v>375</v>
      </c>
      <c r="M28" s="135">
        <f t="shared" si="0"/>
        <v>49</v>
      </c>
      <c r="N28" s="135">
        <f t="shared" si="13"/>
        <v>98</v>
      </c>
      <c r="O28" s="45">
        <v>10</v>
      </c>
      <c r="P28" s="1" t="s">
        <v>375</v>
      </c>
      <c r="Q28" s="45">
        <v>10</v>
      </c>
      <c r="R28" s="45">
        <v>10</v>
      </c>
      <c r="S28" s="1" t="s">
        <v>375</v>
      </c>
      <c r="T28" s="45">
        <v>8.5</v>
      </c>
      <c r="U28" s="45">
        <v>9</v>
      </c>
      <c r="V28" s="1" t="s">
        <v>380</v>
      </c>
      <c r="W28" s="45">
        <v>28</v>
      </c>
      <c r="X28" s="45">
        <v>9.3000000000000007</v>
      </c>
      <c r="Y28" s="1" t="s">
        <v>375</v>
      </c>
      <c r="Z28" s="135">
        <f t="shared" si="1"/>
        <v>46.5</v>
      </c>
      <c r="AA28" s="135">
        <f t="shared" si="2"/>
        <v>93</v>
      </c>
      <c r="AB28" s="45">
        <v>10</v>
      </c>
      <c r="AC28" s="1" t="s">
        <v>375</v>
      </c>
      <c r="AD28" s="45">
        <v>10</v>
      </c>
      <c r="AE28" s="45">
        <v>10</v>
      </c>
      <c r="AF28" s="1" t="s">
        <v>375</v>
      </c>
      <c r="AG28" s="45">
        <v>10</v>
      </c>
      <c r="AH28" s="45">
        <v>10</v>
      </c>
      <c r="AI28" s="1" t="s">
        <v>375</v>
      </c>
      <c r="AJ28" s="45">
        <v>30</v>
      </c>
      <c r="AK28" s="45">
        <v>10</v>
      </c>
      <c r="AL28" s="1" t="s">
        <v>375</v>
      </c>
      <c r="AM28" s="135">
        <f t="shared" si="3"/>
        <v>50</v>
      </c>
      <c r="AN28" s="135">
        <f t="shared" si="4"/>
        <v>100</v>
      </c>
      <c r="AO28" s="45">
        <v>10</v>
      </c>
      <c r="AP28" s="1" t="s">
        <v>375</v>
      </c>
      <c r="AQ28" s="45">
        <v>10</v>
      </c>
      <c r="AR28" s="45">
        <v>10</v>
      </c>
      <c r="AS28" s="1" t="s">
        <v>375</v>
      </c>
      <c r="AT28" s="45">
        <v>10</v>
      </c>
      <c r="AU28" s="45">
        <v>10</v>
      </c>
      <c r="AV28" s="1" t="s">
        <v>375</v>
      </c>
      <c r="AW28" s="45">
        <v>30</v>
      </c>
      <c r="AX28" s="45">
        <v>10</v>
      </c>
      <c r="AY28" s="1" t="s">
        <v>375</v>
      </c>
      <c r="AZ28" s="135">
        <f t="shared" si="5"/>
        <v>50</v>
      </c>
      <c r="BA28" s="135">
        <f t="shared" si="6"/>
        <v>100</v>
      </c>
      <c r="BB28" s="45">
        <v>10</v>
      </c>
      <c r="BC28" s="1" t="s">
        <v>375</v>
      </c>
      <c r="BD28" s="135">
        <v>10</v>
      </c>
      <c r="BE28" s="135" t="s">
        <v>375</v>
      </c>
      <c r="BF28" s="45">
        <v>10</v>
      </c>
      <c r="BG28" s="1" t="s">
        <v>375</v>
      </c>
      <c r="BH28" s="45">
        <v>10</v>
      </c>
      <c r="BI28" s="1" t="s">
        <v>375</v>
      </c>
      <c r="BJ28" s="45">
        <v>10</v>
      </c>
      <c r="BK28" s="1" t="s">
        <v>375</v>
      </c>
      <c r="BL28" s="135">
        <f t="shared" si="7"/>
        <v>195.5</v>
      </c>
      <c r="BM28" s="135">
        <f t="shared" si="8"/>
        <v>97.75</v>
      </c>
      <c r="BN28" s="45">
        <v>10</v>
      </c>
      <c r="BO28" s="1" t="s">
        <v>375</v>
      </c>
      <c r="BP28" s="135">
        <v>48</v>
      </c>
      <c r="BQ28" s="135">
        <v>49</v>
      </c>
      <c r="BR28" s="135">
        <f t="shared" si="9"/>
        <v>97</v>
      </c>
      <c r="BS28" s="135">
        <v>10</v>
      </c>
      <c r="BT28" s="90" t="s">
        <v>375</v>
      </c>
      <c r="BU28" s="90">
        <v>48.4</v>
      </c>
      <c r="BV28" s="135">
        <v>46.5</v>
      </c>
      <c r="BW28" s="135">
        <f t="shared" si="10"/>
        <v>94.9</v>
      </c>
      <c r="BX28" s="45">
        <v>10</v>
      </c>
      <c r="BY28" s="1" t="s">
        <v>375</v>
      </c>
      <c r="BZ28" s="45">
        <v>46.8</v>
      </c>
      <c r="CA28" s="135">
        <v>50</v>
      </c>
      <c r="CB28" s="135">
        <f t="shared" si="11"/>
        <v>96.8</v>
      </c>
      <c r="CC28" s="45">
        <v>10</v>
      </c>
      <c r="CD28" s="1" t="s">
        <v>375</v>
      </c>
      <c r="CE28" s="45">
        <v>49.5</v>
      </c>
      <c r="CF28" s="135">
        <v>50</v>
      </c>
      <c r="CG28" s="135">
        <f t="shared" si="12"/>
        <v>99.5</v>
      </c>
      <c r="CH28" s="45">
        <v>10</v>
      </c>
      <c r="CI28" s="1" t="s">
        <v>375</v>
      </c>
      <c r="CJ28" s="135">
        <v>195.5</v>
      </c>
      <c r="CK28" s="135">
        <v>192.7</v>
      </c>
      <c r="CL28" s="135">
        <v>10</v>
      </c>
      <c r="CM28" s="135" t="s">
        <v>375</v>
      </c>
      <c r="CN28" s="45">
        <v>10</v>
      </c>
      <c r="CO28" s="1" t="s">
        <v>375</v>
      </c>
    </row>
    <row r="29" spans="1:93">
      <c r="A29" s="45">
        <v>25</v>
      </c>
      <c r="B29" s="45">
        <v>25</v>
      </c>
      <c r="C29" s="20" t="s">
        <v>332</v>
      </c>
      <c r="D29" s="45">
        <v>10</v>
      </c>
      <c r="E29" s="45">
        <v>10</v>
      </c>
      <c r="F29" s="1" t="s">
        <v>375</v>
      </c>
      <c r="G29" s="45">
        <v>10</v>
      </c>
      <c r="H29" s="45">
        <v>10</v>
      </c>
      <c r="I29" s="1" t="s">
        <v>375</v>
      </c>
      <c r="J29" s="45">
        <v>29</v>
      </c>
      <c r="K29" s="45">
        <v>10</v>
      </c>
      <c r="L29" s="1" t="s">
        <v>375</v>
      </c>
      <c r="M29" s="135">
        <f t="shared" si="0"/>
        <v>49</v>
      </c>
      <c r="N29" s="135">
        <f t="shared" si="13"/>
        <v>98</v>
      </c>
      <c r="O29" s="45">
        <v>10</v>
      </c>
      <c r="P29" s="1" t="s">
        <v>375</v>
      </c>
      <c r="Q29" s="45">
        <v>10</v>
      </c>
      <c r="R29" s="45">
        <v>10</v>
      </c>
      <c r="S29" s="1" t="s">
        <v>375</v>
      </c>
      <c r="T29" s="45">
        <v>9</v>
      </c>
      <c r="U29" s="45">
        <v>9</v>
      </c>
      <c r="V29" s="1" t="s">
        <v>380</v>
      </c>
      <c r="W29" s="45">
        <v>29</v>
      </c>
      <c r="X29" s="45">
        <v>9.6</v>
      </c>
      <c r="Y29" s="1" t="s">
        <v>375</v>
      </c>
      <c r="Z29" s="135">
        <f t="shared" si="1"/>
        <v>48</v>
      </c>
      <c r="AA29" s="135">
        <f t="shared" si="2"/>
        <v>96</v>
      </c>
      <c r="AB29" s="45">
        <v>10</v>
      </c>
      <c r="AC29" s="1" t="s">
        <v>375</v>
      </c>
      <c r="AD29" s="45">
        <v>9.5</v>
      </c>
      <c r="AE29" s="45">
        <v>10</v>
      </c>
      <c r="AF29" s="1" t="s">
        <v>375</v>
      </c>
      <c r="AG29" s="45">
        <v>10</v>
      </c>
      <c r="AH29" s="45">
        <v>10</v>
      </c>
      <c r="AI29" s="1" t="s">
        <v>375</v>
      </c>
      <c r="AJ29" s="45">
        <v>30</v>
      </c>
      <c r="AK29" s="45">
        <v>10</v>
      </c>
      <c r="AL29" s="1" t="s">
        <v>375</v>
      </c>
      <c r="AM29" s="135">
        <f t="shared" si="3"/>
        <v>49.5</v>
      </c>
      <c r="AN29" s="135">
        <f t="shared" si="4"/>
        <v>99</v>
      </c>
      <c r="AO29" s="45">
        <v>10</v>
      </c>
      <c r="AP29" s="1" t="s">
        <v>375</v>
      </c>
      <c r="AQ29" s="45">
        <v>10</v>
      </c>
      <c r="AR29" s="45">
        <v>10</v>
      </c>
      <c r="AS29" s="1" t="s">
        <v>375</v>
      </c>
      <c r="AT29" s="45">
        <v>10</v>
      </c>
      <c r="AU29" s="45">
        <v>10</v>
      </c>
      <c r="AV29" s="1" t="s">
        <v>375</v>
      </c>
      <c r="AW29" s="45">
        <v>29.5</v>
      </c>
      <c r="AX29" s="45">
        <v>9.6</v>
      </c>
      <c r="AY29" s="1" t="s">
        <v>375</v>
      </c>
      <c r="AZ29" s="135">
        <f t="shared" si="5"/>
        <v>49.5</v>
      </c>
      <c r="BA29" s="135">
        <f t="shared" si="6"/>
        <v>99</v>
      </c>
      <c r="BB29" s="45">
        <v>10</v>
      </c>
      <c r="BC29" s="1" t="s">
        <v>375</v>
      </c>
      <c r="BD29" s="135">
        <v>10</v>
      </c>
      <c r="BE29" s="135" t="s">
        <v>375</v>
      </c>
      <c r="BF29" s="45">
        <v>10</v>
      </c>
      <c r="BG29" s="1" t="s">
        <v>375</v>
      </c>
      <c r="BH29" s="45">
        <v>10</v>
      </c>
      <c r="BI29" s="1" t="s">
        <v>375</v>
      </c>
      <c r="BJ29" s="45">
        <v>10</v>
      </c>
      <c r="BK29" s="1" t="s">
        <v>375</v>
      </c>
      <c r="BL29" s="135">
        <f t="shared" si="7"/>
        <v>196</v>
      </c>
      <c r="BM29" s="135">
        <f t="shared" si="8"/>
        <v>98</v>
      </c>
      <c r="BN29" s="45">
        <v>10</v>
      </c>
      <c r="BO29" s="1" t="s">
        <v>375</v>
      </c>
      <c r="BP29" s="135">
        <v>47</v>
      </c>
      <c r="BQ29" s="135">
        <v>49</v>
      </c>
      <c r="BR29" s="135">
        <f t="shared" si="9"/>
        <v>96</v>
      </c>
      <c r="BS29" s="135">
        <v>10</v>
      </c>
      <c r="BT29" s="90" t="s">
        <v>375</v>
      </c>
      <c r="BU29" s="90">
        <v>48</v>
      </c>
      <c r="BV29" s="135">
        <v>48</v>
      </c>
      <c r="BW29" s="135">
        <f t="shared" si="10"/>
        <v>96</v>
      </c>
      <c r="BX29" s="45">
        <v>10</v>
      </c>
      <c r="BY29" s="1" t="s">
        <v>375</v>
      </c>
      <c r="BZ29" s="45">
        <v>46.6</v>
      </c>
      <c r="CA29" s="135">
        <v>49.5</v>
      </c>
      <c r="CB29" s="135">
        <f t="shared" si="11"/>
        <v>96.1</v>
      </c>
      <c r="CC29" s="45">
        <v>10</v>
      </c>
      <c r="CD29" s="1" t="s">
        <v>375</v>
      </c>
      <c r="CE29" s="45">
        <v>48</v>
      </c>
      <c r="CF29" s="135">
        <v>49.5</v>
      </c>
      <c r="CG29" s="135">
        <f t="shared" si="12"/>
        <v>97.5</v>
      </c>
      <c r="CH29" s="45">
        <v>10</v>
      </c>
      <c r="CI29" s="1" t="s">
        <v>375</v>
      </c>
      <c r="CJ29" s="135">
        <v>196</v>
      </c>
      <c r="CK29" s="135">
        <v>189.6</v>
      </c>
      <c r="CL29" s="135">
        <v>10</v>
      </c>
      <c r="CM29" s="135" t="s">
        <v>375</v>
      </c>
      <c r="CN29" s="45">
        <v>10</v>
      </c>
      <c r="CO29" s="1" t="s">
        <v>375</v>
      </c>
    </row>
    <row r="30" spans="1:93">
      <c r="A30" s="1">
        <v>26</v>
      </c>
      <c r="B30" s="1">
        <v>26</v>
      </c>
      <c r="C30" s="20" t="s">
        <v>333</v>
      </c>
      <c r="D30" s="45">
        <v>9</v>
      </c>
      <c r="E30" s="45">
        <v>9</v>
      </c>
      <c r="F30" s="1" t="s">
        <v>380</v>
      </c>
      <c r="G30" s="45">
        <v>8</v>
      </c>
      <c r="H30" s="45">
        <v>8</v>
      </c>
      <c r="I30" s="1" t="s">
        <v>381</v>
      </c>
      <c r="J30" s="45">
        <v>29</v>
      </c>
      <c r="K30" s="45">
        <v>10</v>
      </c>
      <c r="L30" s="1" t="s">
        <v>375</v>
      </c>
      <c r="M30" s="135">
        <f t="shared" si="0"/>
        <v>46</v>
      </c>
      <c r="N30" s="135">
        <f t="shared" si="13"/>
        <v>92</v>
      </c>
      <c r="O30" s="45">
        <v>10</v>
      </c>
      <c r="P30" s="1" t="s">
        <v>375</v>
      </c>
      <c r="Q30" s="45">
        <v>10</v>
      </c>
      <c r="R30" s="45">
        <v>10</v>
      </c>
      <c r="S30" s="1" t="s">
        <v>375</v>
      </c>
      <c r="T30" s="45">
        <v>8.5</v>
      </c>
      <c r="U30" s="45">
        <v>9</v>
      </c>
      <c r="V30" s="1" t="s">
        <v>380</v>
      </c>
      <c r="W30" s="45">
        <v>28</v>
      </c>
      <c r="X30" s="45">
        <v>9.3000000000000007</v>
      </c>
      <c r="Y30" s="1" t="s">
        <v>375</v>
      </c>
      <c r="Z30" s="135">
        <f t="shared" si="1"/>
        <v>46.5</v>
      </c>
      <c r="AA30" s="135">
        <f t="shared" si="2"/>
        <v>93</v>
      </c>
      <c r="AB30" s="45">
        <v>10</v>
      </c>
      <c r="AC30" s="1" t="s">
        <v>375</v>
      </c>
      <c r="AD30" s="45">
        <v>10</v>
      </c>
      <c r="AE30" s="45">
        <v>10</v>
      </c>
      <c r="AF30" s="1" t="s">
        <v>375</v>
      </c>
      <c r="AG30" s="45">
        <v>10</v>
      </c>
      <c r="AH30" s="45">
        <v>10</v>
      </c>
      <c r="AI30" s="1" t="s">
        <v>375</v>
      </c>
      <c r="AJ30" s="45">
        <v>30</v>
      </c>
      <c r="AK30" s="45">
        <v>10</v>
      </c>
      <c r="AL30" s="1" t="s">
        <v>375</v>
      </c>
      <c r="AM30" s="135">
        <f t="shared" si="3"/>
        <v>50</v>
      </c>
      <c r="AN30" s="135">
        <f t="shared" si="4"/>
        <v>100</v>
      </c>
      <c r="AO30" s="45">
        <v>10</v>
      </c>
      <c r="AP30" s="1" t="s">
        <v>375</v>
      </c>
      <c r="AQ30" s="45">
        <v>10</v>
      </c>
      <c r="AR30" s="45">
        <v>10</v>
      </c>
      <c r="AS30" s="1" t="s">
        <v>375</v>
      </c>
      <c r="AT30" s="45">
        <v>10</v>
      </c>
      <c r="AU30" s="45">
        <v>10</v>
      </c>
      <c r="AV30" s="1" t="s">
        <v>375</v>
      </c>
      <c r="AW30" s="45">
        <v>30</v>
      </c>
      <c r="AX30" s="45">
        <v>10</v>
      </c>
      <c r="AY30" s="1" t="s">
        <v>375</v>
      </c>
      <c r="AZ30" s="135">
        <f t="shared" si="5"/>
        <v>50</v>
      </c>
      <c r="BA30" s="135">
        <f t="shared" si="6"/>
        <v>100</v>
      </c>
      <c r="BB30" s="45">
        <v>10</v>
      </c>
      <c r="BC30" s="1" t="s">
        <v>375</v>
      </c>
      <c r="BD30" s="135">
        <v>10</v>
      </c>
      <c r="BE30" s="135" t="s">
        <v>375</v>
      </c>
      <c r="BF30" s="45">
        <v>10</v>
      </c>
      <c r="BG30" s="1" t="s">
        <v>375</v>
      </c>
      <c r="BH30" s="45">
        <v>10</v>
      </c>
      <c r="BI30" s="1" t="s">
        <v>375</v>
      </c>
      <c r="BJ30" s="45">
        <v>10</v>
      </c>
      <c r="BK30" s="1" t="s">
        <v>375</v>
      </c>
      <c r="BL30" s="135">
        <f t="shared" si="7"/>
        <v>192.5</v>
      </c>
      <c r="BM30" s="135">
        <f t="shared" si="8"/>
        <v>96.25</v>
      </c>
      <c r="BN30" s="45">
        <v>10</v>
      </c>
      <c r="BO30" s="1" t="s">
        <v>375</v>
      </c>
      <c r="BP30" s="135">
        <v>45</v>
      </c>
      <c r="BQ30" s="135">
        <v>46</v>
      </c>
      <c r="BR30" s="135">
        <f t="shared" si="9"/>
        <v>91</v>
      </c>
      <c r="BS30" s="135">
        <v>10</v>
      </c>
      <c r="BT30" s="1" t="s">
        <v>375</v>
      </c>
      <c r="BU30" s="1">
        <v>50</v>
      </c>
      <c r="BV30" s="135">
        <v>46.5</v>
      </c>
      <c r="BW30" s="135">
        <f t="shared" si="10"/>
        <v>96.5</v>
      </c>
      <c r="BX30" s="45">
        <v>10</v>
      </c>
      <c r="BY30" s="1" t="s">
        <v>375</v>
      </c>
      <c r="BZ30" s="45">
        <v>47.8</v>
      </c>
      <c r="CA30" s="135">
        <v>50</v>
      </c>
      <c r="CB30" s="135">
        <f t="shared" si="11"/>
        <v>97.8</v>
      </c>
      <c r="CC30" s="45">
        <v>10</v>
      </c>
      <c r="CD30" s="1" t="s">
        <v>375</v>
      </c>
      <c r="CE30" s="45">
        <v>48.5</v>
      </c>
      <c r="CF30" s="135">
        <v>50</v>
      </c>
      <c r="CG30" s="135">
        <f t="shared" si="12"/>
        <v>98.5</v>
      </c>
      <c r="CH30" s="45">
        <v>10</v>
      </c>
      <c r="CI30" s="1" t="s">
        <v>375</v>
      </c>
      <c r="CJ30" s="135">
        <v>192.5</v>
      </c>
      <c r="CK30" s="1">
        <v>191.3</v>
      </c>
      <c r="CL30" s="135">
        <v>10</v>
      </c>
      <c r="CM30" s="135" t="s">
        <v>375</v>
      </c>
      <c r="CN30" s="45">
        <v>10</v>
      </c>
      <c r="CO30" s="1" t="s">
        <v>375</v>
      </c>
    </row>
  </sheetData>
  <mergeCells count="46">
    <mergeCell ref="CM2:CM4"/>
    <mergeCell ref="CN2:CN4"/>
    <mergeCell ref="CO2:CO4"/>
    <mergeCell ref="D3:F3"/>
    <mergeCell ref="G3:I3"/>
    <mergeCell ref="J3:L3"/>
    <mergeCell ref="M3:P3"/>
    <mergeCell ref="Q3:S3"/>
    <mergeCell ref="T3:V3"/>
    <mergeCell ref="W3:Y3"/>
    <mergeCell ref="Z3:AC3"/>
    <mergeCell ref="AD3:AF3"/>
    <mergeCell ref="AG3:AI3"/>
    <mergeCell ref="AJ3:AL3"/>
    <mergeCell ref="AM3:AP3"/>
    <mergeCell ref="BY2:CA3"/>
    <mergeCell ref="CF2:CG3"/>
    <mergeCell ref="CL2:CL4"/>
    <mergeCell ref="BN2:BN4"/>
    <mergeCell ref="BO2:BO4"/>
    <mergeCell ref="BP2:BR3"/>
    <mergeCell ref="BS2:BU3"/>
    <mergeCell ref="BV2:BX3"/>
    <mergeCell ref="CJ2:CJ4"/>
    <mergeCell ref="CK2:CK4"/>
    <mergeCell ref="AW3:AY3"/>
    <mergeCell ref="AZ3:BC3"/>
    <mergeCell ref="BM2:BM4"/>
    <mergeCell ref="CB2:CC3"/>
    <mergeCell ref="CD2:CE3"/>
    <mergeCell ref="A1:BO1"/>
    <mergeCell ref="BR1:CO1"/>
    <mergeCell ref="A2:A4"/>
    <mergeCell ref="CH2:CI3"/>
    <mergeCell ref="B2:B4"/>
    <mergeCell ref="C2:C4"/>
    <mergeCell ref="D2:P2"/>
    <mergeCell ref="Q2:AC2"/>
    <mergeCell ref="AD2:AP2"/>
    <mergeCell ref="AQ2:BC2"/>
    <mergeCell ref="BD2:BE3"/>
    <mergeCell ref="BF2:BG3"/>
    <mergeCell ref="BH2:BI3"/>
    <mergeCell ref="BL2:BL4"/>
    <mergeCell ref="AQ3:AS3"/>
    <mergeCell ref="AT3:AV3"/>
  </mergeCells>
  <pageMargins left="0.54" right="0.44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J25"/>
  <sheetViews>
    <sheetView topLeftCell="CF1" workbookViewId="0">
      <selection activeCell="R9" sqref="R9"/>
    </sheetView>
  </sheetViews>
  <sheetFormatPr defaultRowHeight="15"/>
  <cols>
    <col min="1" max="1" width="4.28515625" customWidth="1"/>
    <col min="2" max="2" width="6" customWidth="1"/>
    <col min="3" max="3" width="16.85546875" customWidth="1"/>
    <col min="4" max="4" width="6.7109375" customWidth="1"/>
    <col min="5" max="5" width="5.7109375" customWidth="1"/>
    <col min="6" max="7" width="6.7109375" customWidth="1"/>
    <col min="8" max="8" width="4.85546875" customWidth="1"/>
    <col min="9" max="9" width="7" customWidth="1"/>
    <col min="10" max="10" width="6.7109375" customWidth="1"/>
    <col min="11" max="11" width="5" customWidth="1"/>
    <col min="12" max="14" width="6.7109375" customWidth="1"/>
    <col min="15" max="15" width="5.42578125" customWidth="1"/>
    <col min="16" max="17" width="6.7109375" customWidth="1"/>
    <col min="18" max="18" width="5" customWidth="1"/>
    <col min="19" max="20" width="6.7109375" customWidth="1"/>
    <col min="21" max="21" width="5.28515625" customWidth="1"/>
    <col min="22" max="23" width="6.7109375" customWidth="1"/>
    <col min="24" max="24" width="5.28515625" customWidth="1"/>
    <col min="25" max="53" width="6.7109375" customWidth="1"/>
    <col min="54" max="54" width="5.140625" customWidth="1"/>
    <col min="55" max="55" width="6.7109375" customWidth="1"/>
    <col min="56" max="56" width="8.140625" customWidth="1"/>
    <col min="57" max="57" width="6.7109375" customWidth="1"/>
    <col min="58" max="58" width="5.28515625" customWidth="1"/>
    <col min="59" max="59" width="6.7109375" customWidth="1"/>
    <col min="60" max="60" width="5.5703125" customWidth="1"/>
    <col min="61" max="61" width="6.7109375" customWidth="1"/>
    <col min="62" max="62" width="7.140625" customWidth="1"/>
    <col min="63" max="66" width="6.7109375" customWidth="1"/>
    <col min="67" max="67" width="5.42578125" customWidth="1"/>
    <col min="68" max="68" width="6.7109375" customWidth="1"/>
    <col min="69" max="69" width="8.7109375" customWidth="1"/>
    <col min="70" max="70" width="6.28515625" customWidth="1"/>
    <col min="71" max="71" width="6" customWidth="1"/>
    <col min="72" max="72" width="10.28515625" customWidth="1"/>
    <col min="73" max="73" width="7.5703125" customWidth="1"/>
    <col min="74" max="74" width="6.7109375" customWidth="1"/>
    <col min="75" max="75" width="7.7109375" customWidth="1"/>
    <col min="76" max="76" width="6.7109375" customWidth="1"/>
    <col min="77" max="77" width="5.7109375" customWidth="1"/>
    <col min="78" max="78" width="6.7109375" customWidth="1"/>
    <col min="79" max="79" width="7.28515625" customWidth="1"/>
    <col min="80" max="80" width="4.5703125" customWidth="1"/>
    <col min="81" max="81" width="6.7109375" customWidth="1"/>
    <col min="82" max="82" width="5.85546875" customWidth="1"/>
    <col min="83" max="83" width="7.85546875" customWidth="1"/>
    <col min="84" max="84" width="6.7109375" customWidth="1"/>
    <col min="85" max="85" width="5" customWidth="1"/>
    <col min="86" max="87" width="6.5703125" customWidth="1"/>
    <col min="88" max="88" width="6.85546875" customWidth="1"/>
    <col min="89" max="89" width="6.5703125" customWidth="1"/>
    <col min="90" max="90" width="6.140625" customWidth="1"/>
    <col min="91" max="91" width="6.7109375" customWidth="1"/>
    <col min="92" max="92" width="5.85546875" customWidth="1"/>
    <col min="93" max="93" width="5.7109375" customWidth="1"/>
    <col min="94" max="94" width="8.140625" customWidth="1"/>
    <col min="95" max="95" width="4.5703125" customWidth="1"/>
    <col min="96" max="96" width="7.140625" customWidth="1"/>
    <col min="97" max="97" width="6.5703125" customWidth="1"/>
    <col min="98" max="98" width="5.7109375" customWidth="1"/>
    <col min="100" max="100" width="4.42578125" customWidth="1"/>
    <col min="103" max="103" width="5" customWidth="1"/>
    <col min="104" max="104" width="7.140625" customWidth="1"/>
  </cols>
  <sheetData>
    <row r="1" spans="1:114" ht="57" customHeight="1">
      <c r="A1" s="258" t="s">
        <v>399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61"/>
      <c r="BP1" s="77"/>
      <c r="BQ1" s="77"/>
      <c r="BR1" s="296" t="s">
        <v>285</v>
      </c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</row>
    <row r="2" spans="1:114" ht="15" customHeight="1">
      <c r="A2" s="262" t="s">
        <v>0</v>
      </c>
      <c r="B2" s="262" t="s">
        <v>9</v>
      </c>
      <c r="C2" s="262" t="s">
        <v>5</v>
      </c>
      <c r="D2" s="265" t="s">
        <v>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6" t="s">
        <v>246</v>
      </c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/>
      <c r="AD2" s="266" t="s">
        <v>286</v>
      </c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  <c r="AQ2" s="269" t="s">
        <v>12</v>
      </c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6"/>
      <c r="BD2" s="269" t="s">
        <v>393</v>
      </c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6"/>
      <c r="BQ2" s="270" t="s">
        <v>23</v>
      </c>
      <c r="BR2" s="270" t="s">
        <v>24</v>
      </c>
      <c r="BS2" s="270" t="s">
        <v>287</v>
      </c>
      <c r="BT2" s="270" t="s">
        <v>25</v>
      </c>
      <c r="BU2" s="262" t="s">
        <v>33</v>
      </c>
      <c r="BV2" s="278" t="s">
        <v>18</v>
      </c>
      <c r="BW2" s="278" t="s">
        <v>16</v>
      </c>
      <c r="BX2" s="310" t="s">
        <v>17</v>
      </c>
      <c r="BY2" s="217" t="s">
        <v>288</v>
      </c>
      <c r="BZ2" s="212"/>
      <c r="CA2" s="212"/>
      <c r="CB2" s="212"/>
      <c r="CC2" s="213"/>
      <c r="CD2" s="217" t="s">
        <v>90</v>
      </c>
      <c r="CE2" s="212"/>
      <c r="CF2" s="212"/>
      <c r="CG2" s="212"/>
      <c r="CH2" s="213"/>
      <c r="CI2" s="298" t="s">
        <v>98</v>
      </c>
      <c r="CJ2" s="299"/>
      <c r="CK2" s="299"/>
      <c r="CL2" s="299"/>
      <c r="CM2" s="300"/>
      <c r="CN2" s="298" t="s">
        <v>397</v>
      </c>
      <c r="CO2" s="299"/>
      <c r="CP2" s="299"/>
      <c r="CQ2" s="299"/>
      <c r="CR2" s="300"/>
      <c r="CS2" s="298" t="s">
        <v>396</v>
      </c>
      <c r="CT2" s="299"/>
      <c r="CU2" s="299"/>
      <c r="CV2" s="299"/>
      <c r="CW2" s="304" t="s">
        <v>106</v>
      </c>
      <c r="CX2" s="305"/>
      <c r="CY2" s="305"/>
      <c r="CZ2" s="306"/>
      <c r="DA2" s="27"/>
      <c r="DB2" s="27"/>
      <c r="DC2" s="27"/>
      <c r="DD2" s="27"/>
      <c r="DE2" s="27"/>
      <c r="DF2" s="27"/>
      <c r="DG2" s="27"/>
      <c r="DH2" s="27"/>
      <c r="DI2" s="27"/>
      <c r="DJ2" s="27"/>
    </row>
    <row r="3" spans="1:114" ht="15" customHeight="1">
      <c r="A3" s="263"/>
      <c r="B3" s="263"/>
      <c r="C3" s="263"/>
      <c r="D3" s="291" t="s">
        <v>75</v>
      </c>
      <c r="E3" s="292"/>
      <c r="F3" s="293"/>
      <c r="G3" s="291" t="s">
        <v>77</v>
      </c>
      <c r="H3" s="292"/>
      <c r="I3" s="293"/>
      <c r="J3" s="291" t="s">
        <v>76</v>
      </c>
      <c r="K3" s="292"/>
      <c r="L3" s="293"/>
      <c r="M3" s="277" t="s">
        <v>28</v>
      </c>
      <c r="N3" s="294"/>
      <c r="O3" s="294"/>
      <c r="P3" s="295"/>
      <c r="Q3" s="291" t="s">
        <v>75</v>
      </c>
      <c r="R3" s="292"/>
      <c r="S3" s="293"/>
      <c r="T3" s="291" t="s">
        <v>77</v>
      </c>
      <c r="U3" s="292"/>
      <c r="V3" s="293"/>
      <c r="W3" s="291" t="s">
        <v>76</v>
      </c>
      <c r="X3" s="292"/>
      <c r="Y3" s="293"/>
      <c r="Z3" s="277" t="s">
        <v>28</v>
      </c>
      <c r="AA3" s="294"/>
      <c r="AB3" s="294"/>
      <c r="AC3" s="295"/>
      <c r="AD3" s="291" t="s">
        <v>75</v>
      </c>
      <c r="AE3" s="292"/>
      <c r="AF3" s="293"/>
      <c r="AG3" s="291" t="s">
        <v>77</v>
      </c>
      <c r="AH3" s="292"/>
      <c r="AI3" s="293"/>
      <c r="AJ3" s="291" t="s">
        <v>76</v>
      </c>
      <c r="AK3" s="292"/>
      <c r="AL3" s="293"/>
      <c r="AM3" s="277" t="s">
        <v>28</v>
      </c>
      <c r="AN3" s="294"/>
      <c r="AO3" s="294"/>
      <c r="AP3" s="295"/>
      <c r="AQ3" s="275" t="s">
        <v>75</v>
      </c>
      <c r="AR3" s="275"/>
      <c r="AS3" s="275"/>
      <c r="AT3" s="275" t="s">
        <v>77</v>
      </c>
      <c r="AU3" s="275"/>
      <c r="AV3" s="275"/>
      <c r="AW3" s="275" t="s">
        <v>76</v>
      </c>
      <c r="AX3" s="275"/>
      <c r="AY3" s="275"/>
      <c r="AZ3" s="276" t="s">
        <v>28</v>
      </c>
      <c r="BA3" s="276"/>
      <c r="BB3" s="276"/>
      <c r="BC3" s="277"/>
      <c r="BD3" s="275" t="s">
        <v>75</v>
      </c>
      <c r="BE3" s="275"/>
      <c r="BF3" s="275"/>
      <c r="BG3" s="275" t="s">
        <v>77</v>
      </c>
      <c r="BH3" s="275"/>
      <c r="BI3" s="275"/>
      <c r="BJ3" s="275" t="s">
        <v>76</v>
      </c>
      <c r="BK3" s="275"/>
      <c r="BL3" s="275"/>
      <c r="BM3" s="276" t="s">
        <v>28</v>
      </c>
      <c r="BN3" s="276"/>
      <c r="BO3" s="276"/>
      <c r="BP3" s="277"/>
      <c r="BQ3" s="272"/>
      <c r="BR3" s="272"/>
      <c r="BS3" s="272"/>
      <c r="BT3" s="272"/>
      <c r="BU3" s="263"/>
      <c r="BV3" s="279"/>
      <c r="BW3" s="279"/>
      <c r="BX3" s="310"/>
      <c r="BY3" s="218"/>
      <c r="BZ3" s="214"/>
      <c r="CA3" s="214"/>
      <c r="CB3" s="214"/>
      <c r="CC3" s="215"/>
      <c r="CD3" s="218"/>
      <c r="CE3" s="214"/>
      <c r="CF3" s="214"/>
      <c r="CG3" s="214"/>
      <c r="CH3" s="215"/>
      <c r="CI3" s="301"/>
      <c r="CJ3" s="302"/>
      <c r="CK3" s="302"/>
      <c r="CL3" s="302"/>
      <c r="CM3" s="303"/>
      <c r="CN3" s="301"/>
      <c r="CO3" s="302"/>
      <c r="CP3" s="302"/>
      <c r="CQ3" s="302"/>
      <c r="CR3" s="303"/>
      <c r="CS3" s="301"/>
      <c r="CT3" s="302"/>
      <c r="CU3" s="302"/>
      <c r="CV3" s="302"/>
      <c r="CW3" s="307"/>
      <c r="CX3" s="308"/>
      <c r="CY3" s="308"/>
      <c r="CZ3" s="309"/>
      <c r="DA3" s="27"/>
      <c r="DB3" s="27"/>
      <c r="DC3" s="27"/>
      <c r="DD3" s="27"/>
      <c r="DE3" s="27"/>
      <c r="DF3" s="27"/>
      <c r="DG3" s="27"/>
      <c r="DH3" s="27"/>
      <c r="DI3" s="27"/>
      <c r="DJ3" s="27"/>
    </row>
    <row r="4" spans="1:114" ht="39" customHeight="1">
      <c r="A4" s="264"/>
      <c r="B4" s="264"/>
      <c r="C4" s="264"/>
      <c r="D4" s="16" t="s">
        <v>20</v>
      </c>
      <c r="E4" s="16" t="s">
        <v>19</v>
      </c>
      <c r="F4" s="17" t="s">
        <v>17</v>
      </c>
      <c r="G4" s="16" t="s">
        <v>20</v>
      </c>
      <c r="H4" s="17" t="s">
        <v>16</v>
      </c>
      <c r="I4" s="17" t="s">
        <v>17</v>
      </c>
      <c r="J4" s="16" t="s">
        <v>21</v>
      </c>
      <c r="K4" s="17" t="s">
        <v>16</v>
      </c>
      <c r="L4" s="17" t="s">
        <v>17</v>
      </c>
      <c r="M4" s="16" t="s">
        <v>22</v>
      </c>
      <c r="N4" s="17" t="s">
        <v>18</v>
      </c>
      <c r="O4" s="18" t="s">
        <v>16</v>
      </c>
      <c r="P4" s="17" t="s">
        <v>17</v>
      </c>
      <c r="Q4" s="16" t="s">
        <v>20</v>
      </c>
      <c r="R4" s="16" t="s">
        <v>19</v>
      </c>
      <c r="S4" s="17" t="s">
        <v>17</v>
      </c>
      <c r="T4" s="16" t="s">
        <v>20</v>
      </c>
      <c r="U4" s="17" t="s">
        <v>16</v>
      </c>
      <c r="V4" s="17" t="s">
        <v>17</v>
      </c>
      <c r="W4" s="16" t="s">
        <v>21</v>
      </c>
      <c r="X4" s="17" t="s">
        <v>16</v>
      </c>
      <c r="Y4" s="17" t="s">
        <v>17</v>
      </c>
      <c r="Z4" s="16" t="s">
        <v>22</v>
      </c>
      <c r="AA4" s="17" t="s">
        <v>18</v>
      </c>
      <c r="AB4" s="18" t="s">
        <v>16</v>
      </c>
      <c r="AC4" s="17" t="s">
        <v>17</v>
      </c>
      <c r="AD4" s="16" t="s">
        <v>20</v>
      </c>
      <c r="AE4" s="16" t="s">
        <v>19</v>
      </c>
      <c r="AF4" s="17" t="s">
        <v>17</v>
      </c>
      <c r="AG4" s="16" t="s">
        <v>20</v>
      </c>
      <c r="AH4" s="17" t="s">
        <v>16</v>
      </c>
      <c r="AI4" s="17" t="s">
        <v>17</v>
      </c>
      <c r="AJ4" s="16" t="s">
        <v>21</v>
      </c>
      <c r="AK4" s="17" t="s">
        <v>16</v>
      </c>
      <c r="AL4" s="17" t="s">
        <v>17</v>
      </c>
      <c r="AM4" s="16" t="s">
        <v>22</v>
      </c>
      <c r="AN4" s="17" t="s">
        <v>18</v>
      </c>
      <c r="AO4" s="18" t="s">
        <v>16</v>
      </c>
      <c r="AP4" s="17" t="s">
        <v>17</v>
      </c>
      <c r="AQ4" s="16" t="s">
        <v>20</v>
      </c>
      <c r="AR4" s="16" t="s">
        <v>19</v>
      </c>
      <c r="AS4" s="17" t="s">
        <v>17</v>
      </c>
      <c r="AT4" s="16" t="s">
        <v>20</v>
      </c>
      <c r="AU4" s="17" t="s">
        <v>16</v>
      </c>
      <c r="AV4" s="17" t="s">
        <v>17</v>
      </c>
      <c r="AW4" s="16" t="s">
        <v>21</v>
      </c>
      <c r="AX4" s="17" t="s">
        <v>16</v>
      </c>
      <c r="AY4" s="17" t="s">
        <v>17</v>
      </c>
      <c r="AZ4" s="16" t="s">
        <v>22</v>
      </c>
      <c r="BA4" s="17" t="s">
        <v>18</v>
      </c>
      <c r="BB4" s="18" t="s">
        <v>16</v>
      </c>
      <c r="BC4" s="17" t="s">
        <v>17</v>
      </c>
      <c r="BD4" s="16" t="s">
        <v>20</v>
      </c>
      <c r="BE4" s="16" t="s">
        <v>19</v>
      </c>
      <c r="BF4" s="17" t="s">
        <v>17</v>
      </c>
      <c r="BG4" s="16" t="s">
        <v>20</v>
      </c>
      <c r="BH4" s="17" t="s">
        <v>16</v>
      </c>
      <c r="BI4" s="17" t="s">
        <v>17</v>
      </c>
      <c r="BJ4" s="16" t="s">
        <v>21</v>
      </c>
      <c r="BK4" s="17" t="s">
        <v>16</v>
      </c>
      <c r="BL4" s="17" t="s">
        <v>17</v>
      </c>
      <c r="BM4" s="16" t="s">
        <v>22</v>
      </c>
      <c r="BN4" s="17" t="s">
        <v>18</v>
      </c>
      <c r="BO4" s="18" t="s">
        <v>16</v>
      </c>
      <c r="BP4" s="17" t="s">
        <v>17</v>
      </c>
      <c r="BQ4" s="128" t="s">
        <v>17</v>
      </c>
      <c r="BR4" s="69" t="s">
        <v>17</v>
      </c>
      <c r="BS4" s="69" t="s">
        <v>17</v>
      </c>
      <c r="BT4" s="69" t="s">
        <v>17</v>
      </c>
      <c r="BU4" s="264"/>
      <c r="BV4" s="280"/>
      <c r="BW4" s="280"/>
      <c r="BX4" s="310"/>
      <c r="BY4" s="71" t="s">
        <v>239</v>
      </c>
      <c r="BZ4" s="71" t="s">
        <v>240</v>
      </c>
      <c r="CA4" s="71" t="s">
        <v>101</v>
      </c>
      <c r="CB4" s="70" t="s">
        <v>87</v>
      </c>
      <c r="CC4" s="70" t="s">
        <v>17</v>
      </c>
      <c r="CD4" s="71" t="s">
        <v>239</v>
      </c>
      <c r="CE4" s="71" t="s">
        <v>240</v>
      </c>
      <c r="CF4" s="71" t="s">
        <v>101</v>
      </c>
      <c r="CG4" s="70" t="s">
        <v>87</v>
      </c>
      <c r="CH4" s="70" t="s">
        <v>17</v>
      </c>
      <c r="CI4" s="71" t="s">
        <v>239</v>
      </c>
      <c r="CJ4" s="71" t="s">
        <v>240</v>
      </c>
      <c r="CK4" s="71" t="s">
        <v>101</v>
      </c>
      <c r="CL4" s="70" t="s">
        <v>87</v>
      </c>
      <c r="CM4" s="70" t="s">
        <v>17</v>
      </c>
      <c r="CN4" s="132" t="s">
        <v>239</v>
      </c>
      <c r="CO4" s="132" t="s">
        <v>240</v>
      </c>
      <c r="CP4" s="132" t="s">
        <v>101</v>
      </c>
      <c r="CQ4" s="131" t="s">
        <v>87</v>
      </c>
      <c r="CR4" s="131" t="s">
        <v>17</v>
      </c>
      <c r="CS4" s="132" t="s">
        <v>239</v>
      </c>
      <c r="CT4" s="132" t="s">
        <v>240</v>
      </c>
      <c r="CU4" s="132" t="s">
        <v>101</v>
      </c>
      <c r="CV4" s="131" t="s">
        <v>87</v>
      </c>
      <c r="CW4" s="19" t="s">
        <v>107</v>
      </c>
      <c r="CX4" s="51" t="s">
        <v>97</v>
      </c>
      <c r="CY4" s="20" t="s">
        <v>87</v>
      </c>
      <c r="CZ4" s="20" t="s">
        <v>17</v>
      </c>
      <c r="DA4" s="27"/>
      <c r="DB4" s="27"/>
      <c r="DC4" s="27"/>
      <c r="DD4" s="27"/>
      <c r="DE4" s="27"/>
      <c r="DF4" s="27"/>
      <c r="DG4" s="27"/>
      <c r="DH4" s="27"/>
      <c r="DI4" s="27"/>
      <c r="DJ4" s="27"/>
    </row>
    <row r="5" spans="1:114" s="30" customFormat="1" ht="18" customHeight="1">
      <c r="A5" s="72">
        <v>1</v>
      </c>
      <c r="B5" s="72">
        <v>1</v>
      </c>
      <c r="C5" s="94" t="s">
        <v>67</v>
      </c>
      <c r="D5" s="28">
        <v>10</v>
      </c>
      <c r="E5" s="28">
        <v>10</v>
      </c>
      <c r="F5" s="133" t="s">
        <v>375</v>
      </c>
      <c r="G5" s="28">
        <v>10</v>
      </c>
      <c r="H5" s="28">
        <v>10</v>
      </c>
      <c r="I5" s="133" t="s">
        <v>375</v>
      </c>
      <c r="J5" s="28">
        <v>30</v>
      </c>
      <c r="K5" s="28">
        <v>10</v>
      </c>
      <c r="L5" s="133" t="s">
        <v>375</v>
      </c>
      <c r="M5" s="28">
        <f>D5+G5+J5</f>
        <v>50</v>
      </c>
      <c r="N5" s="28">
        <v>100</v>
      </c>
      <c r="O5" s="28">
        <v>10</v>
      </c>
      <c r="P5" s="133" t="s">
        <v>375</v>
      </c>
      <c r="Q5" s="28">
        <v>10</v>
      </c>
      <c r="R5" s="28">
        <v>10</v>
      </c>
      <c r="S5" s="133" t="s">
        <v>375</v>
      </c>
      <c r="T5" s="28">
        <v>10</v>
      </c>
      <c r="U5" s="28">
        <v>10</v>
      </c>
      <c r="V5" s="133" t="s">
        <v>375</v>
      </c>
      <c r="W5" s="26">
        <v>30</v>
      </c>
      <c r="X5" s="26">
        <v>10</v>
      </c>
      <c r="Y5" s="45" t="s">
        <v>375</v>
      </c>
      <c r="Z5" s="28">
        <f>Q5+T5+W5</f>
        <v>50</v>
      </c>
      <c r="AA5" s="28">
        <f>Z5*2</f>
        <v>100</v>
      </c>
      <c r="AB5" s="28">
        <v>10</v>
      </c>
      <c r="AC5" s="133" t="s">
        <v>375</v>
      </c>
      <c r="AD5" s="28">
        <v>9.5</v>
      </c>
      <c r="AE5" s="28">
        <v>10</v>
      </c>
      <c r="AF5" s="133" t="s">
        <v>375</v>
      </c>
      <c r="AG5" s="28">
        <v>10</v>
      </c>
      <c r="AH5" s="28">
        <v>10</v>
      </c>
      <c r="AI5" s="133" t="s">
        <v>375</v>
      </c>
      <c r="AJ5" s="28">
        <v>29.25</v>
      </c>
      <c r="AK5" s="28">
        <v>10</v>
      </c>
      <c r="AL5" s="133" t="s">
        <v>375</v>
      </c>
      <c r="AM5" s="28">
        <v>48.75</v>
      </c>
      <c r="AN5" s="28">
        <f>AM5*2</f>
        <v>97.5</v>
      </c>
      <c r="AO5" s="28">
        <v>10</v>
      </c>
      <c r="AP5" s="133" t="s">
        <v>375</v>
      </c>
      <c r="AQ5" s="28">
        <v>10</v>
      </c>
      <c r="AR5" s="28">
        <v>10</v>
      </c>
      <c r="AS5" s="133" t="s">
        <v>375</v>
      </c>
      <c r="AT5" s="28">
        <v>10</v>
      </c>
      <c r="AU5" s="28">
        <v>10</v>
      </c>
      <c r="AV5" s="133" t="s">
        <v>375</v>
      </c>
      <c r="AW5" s="28">
        <v>30</v>
      </c>
      <c r="AX5" s="28">
        <v>10</v>
      </c>
      <c r="AY5" s="133" t="s">
        <v>375</v>
      </c>
      <c r="AZ5" s="133">
        <f>AQ5+AT5+AW5</f>
        <v>50</v>
      </c>
      <c r="BA5" s="28">
        <f>AZ5*2</f>
        <v>100</v>
      </c>
      <c r="BB5" s="28">
        <v>10</v>
      </c>
      <c r="BC5" s="133" t="s">
        <v>375</v>
      </c>
      <c r="BD5" s="28">
        <v>10</v>
      </c>
      <c r="BE5" s="28">
        <v>10</v>
      </c>
      <c r="BF5" s="133" t="str">
        <f xml:space="preserve"> (IF(BE5=4,"D",IF(BE5=5,"C2",IF(BE5=6,"C1",IF(BE5=7,"B2",IF(BE5=8,"B1",IF(BE5=9,"A2",IF(BE5=10,"A1"))))))))</f>
        <v>A1</v>
      </c>
      <c r="BG5" s="28">
        <v>10</v>
      </c>
      <c r="BH5" s="28">
        <v>10</v>
      </c>
      <c r="BI5" s="133" t="str">
        <f xml:space="preserve"> (IF(BH5=4,"D",IF(BH5=5,"C2",IF(BH5=6,"C1",IF(BH5=7,"B2",IF(BH5=8,"B1",IF(BH5=9,"A2",IF(BH5=10,"A1"))))))))</f>
        <v>A1</v>
      </c>
      <c r="BJ5" s="28">
        <v>30</v>
      </c>
      <c r="BK5" s="28">
        <f>BJ5/3</f>
        <v>10</v>
      </c>
      <c r="BL5" s="133" t="str">
        <f xml:space="preserve"> (IF(BK5=4,"D",IF(BK5=5,"C2",IF(BK5=6,"C1",IF(BK5=7,"B2",IF(BK5=8,"B1",IF(BK5=9,"A2",IF(BK5=10,"A1"))))))))</f>
        <v>A1</v>
      </c>
      <c r="BM5" s="133">
        <f>SUM(BD5,BG5,BJ5)</f>
        <v>50</v>
      </c>
      <c r="BN5" s="28">
        <f>BM5*2</f>
        <v>100</v>
      </c>
      <c r="BO5" s="28">
        <v>10</v>
      </c>
      <c r="BP5" s="133" t="str">
        <f xml:space="preserve"> (IF(BO5=4,"D",IF(BO5=5,"C2",IF(BO5=6,"C1",IF(BO5=7,"B2",IF(BO5=8,"B1",IF(BO5=9,"A2",IF(BO5=10,"A1"))))))))</f>
        <v>A1</v>
      </c>
      <c r="BQ5" s="133" t="s">
        <v>394</v>
      </c>
      <c r="BR5" s="133" t="s">
        <v>394</v>
      </c>
      <c r="BS5" s="133" t="s">
        <v>375</v>
      </c>
      <c r="BT5" s="133" t="s">
        <v>375</v>
      </c>
      <c r="BU5" s="28">
        <f>SUM(M5,Z5,AM5,AZ5,BM5)</f>
        <v>248.75</v>
      </c>
      <c r="BV5" s="28">
        <f>BU5/5*2</f>
        <v>99.5</v>
      </c>
      <c r="BW5" s="28">
        <v>10</v>
      </c>
      <c r="BX5" s="133" t="str">
        <f xml:space="preserve"> (IF(BW5=4,"D",IF(BW5=5,"C2",IF(BW5=6,"C1",IF(BW5=7,"B2",IF(BW5=8,"B1",IF(BW5=9,"A2",IF(BW5=10,"A1"))))))))</f>
        <v>A1</v>
      </c>
      <c r="BY5" s="133">
        <v>50</v>
      </c>
      <c r="BZ5" s="28">
        <v>50</v>
      </c>
      <c r="CA5" s="28">
        <f>SUM(BZ5,BY5)</f>
        <v>100</v>
      </c>
      <c r="CB5" s="133">
        <v>10</v>
      </c>
      <c r="CC5" s="133" t="str">
        <f xml:space="preserve"> (IF(CB5=4,"D",IF(CB5=5,"C2",IF(CB5=6,"C1",IF(CB5=7,"B2",IF(CB5=8,"B1",IF(CB5=9,"A2",IF(CB5=10,"A1"))))))))</f>
        <v>A1</v>
      </c>
      <c r="CD5" s="133">
        <v>48.8</v>
      </c>
      <c r="CE5" s="28">
        <v>48.75</v>
      </c>
      <c r="CF5" s="26">
        <f>CD5+CE5</f>
        <v>97.55</v>
      </c>
      <c r="CG5" s="26">
        <v>10</v>
      </c>
      <c r="CH5" s="133" t="str">
        <f xml:space="preserve"> (IF(CG5=4,"D",IF(CG5=5,"C2",IF(CG5=6,"C1",IF(CG5=7,"B2",IF(CG5=8,"B1",IF(CG5=9,"A2",IF(CG5=10,"A1"))))))))</f>
        <v>A1</v>
      </c>
      <c r="CI5" s="133">
        <v>50</v>
      </c>
      <c r="CJ5" s="133">
        <v>50</v>
      </c>
      <c r="CK5" s="26">
        <f>CI5+CJ5</f>
        <v>100</v>
      </c>
      <c r="CL5" s="26">
        <v>10</v>
      </c>
      <c r="CM5" s="133" t="str">
        <f xml:space="preserve"> (IF(CL5=4,"D",IF(CL5=5,"C2",IF(CL5=6,"C1",IF(CL5=7,"B2",IF(CL5=8,"B1",IF(CL5=9,"A2",IF(CL5=10,"A1"))))))))</f>
        <v>A1</v>
      </c>
      <c r="CN5" s="133">
        <v>50</v>
      </c>
      <c r="CO5" s="133">
        <v>50</v>
      </c>
      <c r="CP5" s="26">
        <f>CO5+CN5</f>
        <v>100</v>
      </c>
      <c r="CQ5" s="26">
        <v>10</v>
      </c>
      <c r="CR5" s="133" t="str">
        <f xml:space="preserve"> (IF(CQ5=4,"D",IF(CQ5=5,"C2",IF(CQ5=6,"C1",IF(CQ5=7,"B2",IF(CQ5=8,"B1",IF(CQ5=9,"A2",IF(CQ5=10,"A1"))))))))</f>
        <v>A1</v>
      </c>
      <c r="CS5" s="133">
        <v>50</v>
      </c>
      <c r="CT5" s="133">
        <v>50</v>
      </c>
      <c r="CU5" s="26">
        <f>CS5+CT5</f>
        <v>100</v>
      </c>
      <c r="CV5" s="26">
        <v>10</v>
      </c>
      <c r="CW5" s="26">
        <f>SUM(CA5,CF5,CK5,CP5,CU5)</f>
        <v>497.55</v>
      </c>
      <c r="CX5" s="26">
        <f>CW5/5</f>
        <v>99.51</v>
      </c>
      <c r="CY5" s="26">
        <v>10</v>
      </c>
      <c r="CZ5" s="133" t="str">
        <f xml:space="preserve"> (IF(CY5=4,"D",IF(CY5=5,"C2",IF(CY5=6,"C1",IF(CY5=7,"B2",IF(CY5=8,"B1",IF(CY5=9,"A2",IF(CY5=10,"A1"))))))))</f>
        <v>A1</v>
      </c>
      <c r="DA5" s="29"/>
      <c r="DB5" s="29"/>
      <c r="DC5" s="29"/>
      <c r="DD5" s="29"/>
      <c r="DE5" s="29"/>
      <c r="DF5" s="29"/>
      <c r="DG5" s="29"/>
      <c r="DH5" s="29"/>
      <c r="DI5" s="29"/>
      <c r="DJ5" s="29"/>
    </row>
    <row r="6" spans="1:114" s="30" customFormat="1" ht="18" customHeight="1">
      <c r="A6" s="72">
        <v>2</v>
      </c>
      <c r="B6" s="72">
        <v>2</v>
      </c>
      <c r="C6" s="75" t="s">
        <v>68</v>
      </c>
      <c r="D6" s="28">
        <v>10</v>
      </c>
      <c r="E6" s="28">
        <v>10</v>
      </c>
      <c r="F6" s="133" t="s">
        <v>375</v>
      </c>
      <c r="G6" s="28">
        <v>9.5</v>
      </c>
      <c r="H6" s="28">
        <v>10</v>
      </c>
      <c r="I6" s="133" t="s">
        <v>375</v>
      </c>
      <c r="J6" s="28">
        <v>26</v>
      </c>
      <c r="K6" s="28">
        <v>8.6999999999999993</v>
      </c>
      <c r="L6" s="133" t="s">
        <v>380</v>
      </c>
      <c r="M6" s="28">
        <f t="shared" ref="M6:M25" si="0">D6+G6+J6</f>
        <v>45.5</v>
      </c>
      <c r="N6" s="28">
        <v>63</v>
      </c>
      <c r="O6" s="28">
        <v>7</v>
      </c>
      <c r="P6" s="133" t="s">
        <v>379</v>
      </c>
      <c r="Q6" s="28">
        <v>10</v>
      </c>
      <c r="R6" s="28">
        <v>10</v>
      </c>
      <c r="S6" s="133" t="s">
        <v>375</v>
      </c>
      <c r="T6" s="28">
        <v>10</v>
      </c>
      <c r="U6" s="28">
        <v>10</v>
      </c>
      <c r="V6" s="133" t="s">
        <v>375</v>
      </c>
      <c r="W6" s="26">
        <v>28</v>
      </c>
      <c r="X6" s="26">
        <v>10</v>
      </c>
      <c r="Y6" s="45" t="s">
        <v>375</v>
      </c>
      <c r="Z6" s="28">
        <f t="shared" ref="Z6:Z24" si="1">Q6+T6+W6</f>
        <v>48</v>
      </c>
      <c r="AA6" s="28">
        <f t="shared" ref="AA6:AA25" si="2">Z6*2</f>
        <v>96</v>
      </c>
      <c r="AB6" s="28">
        <v>10</v>
      </c>
      <c r="AC6" s="133" t="s">
        <v>375</v>
      </c>
      <c r="AD6" s="28">
        <v>9</v>
      </c>
      <c r="AE6" s="28">
        <v>9</v>
      </c>
      <c r="AF6" s="133" t="s">
        <v>380</v>
      </c>
      <c r="AG6" s="28">
        <v>8.5</v>
      </c>
      <c r="AH6" s="28">
        <v>9</v>
      </c>
      <c r="AI6" s="133" t="s">
        <v>380</v>
      </c>
      <c r="AJ6" s="28">
        <v>18</v>
      </c>
      <c r="AK6" s="28">
        <v>6</v>
      </c>
      <c r="AL6" s="133" t="s">
        <v>377</v>
      </c>
      <c r="AM6" s="28">
        <f t="shared" ref="AM6:AM24" si="3">AD6+AG6+AJ6</f>
        <v>35.5</v>
      </c>
      <c r="AN6" s="28">
        <f t="shared" ref="AN6:AN25" si="4">AM6*2</f>
        <v>71</v>
      </c>
      <c r="AO6" s="26">
        <v>8</v>
      </c>
      <c r="AP6" s="133" t="s">
        <v>381</v>
      </c>
      <c r="AQ6" s="28">
        <v>9.8000000000000007</v>
      </c>
      <c r="AR6" s="28">
        <v>10</v>
      </c>
      <c r="AS6" s="133" t="s">
        <v>375</v>
      </c>
      <c r="AT6" s="28">
        <v>10</v>
      </c>
      <c r="AU6" s="28">
        <v>10</v>
      </c>
      <c r="AV6" s="133" t="s">
        <v>375</v>
      </c>
      <c r="AW6" s="28">
        <v>30</v>
      </c>
      <c r="AX6" s="28">
        <v>10</v>
      </c>
      <c r="AY6" s="133" t="s">
        <v>375</v>
      </c>
      <c r="AZ6" s="133">
        <f t="shared" ref="AZ6:AZ24" si="5">AQ6+AT6+AW6</f>
        <v>49.8</v>
      </c>
      <c r="BA6" s="28">
        <f t="shared" ref="BA6:BA25" si="6">AZ6*2</f>
        <v>99.6</v>
      </c>
      <c r="BB6" s="28">
        <v>10</v>
      </c>
      <c r="BC6" s="133" t="s">
        <v>375</v>
      </c>
      <c r="BD6" s="28">
        <v>10</v>
      </c>
      <c r="BE6" s="28">
        <v>10</v>
      </c>
      <c r="BF6" s="133" t="str">
        <f t="shared" ref="BF6:BF25" si="7" xml:space="preserve"> (IF(BE6=4,"D",IF(BE6=5,"C2",IF(BE6=6,"C1",IF(BE6=7,"B2",IF(BE6=8,"B1",IF(BE6=9,"A2",IF(BE6=10,"A1"))))))))</f>
        <v>A1</v>
      </c>
      <c r="BG6" s="28">
        <v>10</v>
      </c>
      <c r="BH6" s="28">
        <v>10</v>
      </c>
      <c r="BI6" s="133" t="str">
        <f t="shared" ref="BI6:BI25" si="8" xml:space="preserve"> (IF(BH6=4,"D",IF(BH6=5,"C2",IF(BH6=6,"C1",IF(BH6=7,"B2",IF(BH6=8,"B1",IF(BH6=9,"A2",IF(BH6=10,"A1"))))))))</f>
        <v>A1</v>
      </c>
      <c r="BJ6" s="28">
        <v>28.2</v>
      </c>
      <c r="BK6" s="28">
        <v>10</v>
      </c>
      <c r="BL6" s="133" t="str">
        <f t="shared" ref="BL6:BL25" si="9" xml:space="preserve"> (IF(BK6=4,"D",IF(BK6=5,"C2",IF(BK6=6,"C1",IF(BK6=7,"B2",IF(BK6=8,"B1",IF(BK6=9,"A2",IF(BK6=10,"A1"))))))))</f>
        <v>A1</v>
      </c>
      <c r="BM6" s="133">
        <f t="shared" ref="BM6:BM25" si="10">SUM(BD6,BG6,BJ6)</f>
        <v>48.2</v>
      </c>
      <c r="BN6" s="28">
        <f t="shared" ref="BN6:BN25" si="11">BM6*2</f>
        <v>96.4</v>
      </c>
      <c r="BO6" s="28">
        <v>10</v>
      </c>
      <c r="BP6" s="133" t="str">
        <f t="shared" ref="BP6:BP25" si="12" xml:space="preserve"> (IF(BO6=4,"D",IF(BO6=5,"C2",IF(BO6=6,"C1",IF(BO6=7,"B2",IF(BO6=8,"B1",IF(BO6=9,"A2",IF(BO6=10,"A1"))))))))</f>
        <v>A1</v>
      </c>
      <c r="BQ6" s="133" t="s">
        <v>394</v>
      </c>
      <c r="BR6" s="133" t="s">
        <v>394</v>
      </c>
      <c r="BS6" s="133" t="s">
        <v>380</v>
      </c>
      <c r="BT6" s="133" t="s">
        <v>375</v>
      </c>
      <c r="BU6" s="28">
        <f t="shared" ref="BU6:BU25" si="13">SUM(M6,Z6,AM6,AZ6,BM6)</f>
        <v>227</v>
      </c>
      <c r="BV6" s="28">
        <f t="shared" ref="BV6:BV25" si="14">BU6/5*2</f>
        <v>90.8</v>
      </c>
      <c r="BW6" s="28">
        <v>10</v>
      </c>
      <c r="BX6" s="133" t="str">
        <f t="shared" ref="BX6:BX25" si="15" xml:space="preserve"> (IF(BW6=4,"D",IF(BW6=5,"C2",IF(BW6=6,"C1",IF(BW6=7,"B2",IF(BW6=8,"B1",IF(BW6=9,"A2",IF(BW6=10,"A1"))))))))</f>
        <v>A1</v>
      </c>
      <c r="BY6" s="133">
        <v>46</v>
      </c>
      <c r="BZ6" s="28">
        <v>45.5</v>
      </c>
      <c r="CA6" s="28">
        <f t="shared" ref="CA6:CA25" si="16">SUM(BZ6,BY6)</f>
        <v>91.5</v>
      </c>
      <c r="CB6" s="133">
        <v>10</v>
      </c>
      <c r="CC6" s="133" t="str">
        <f t="shared" ref="CC6:CC25" si="17" xml:space="preserve"> (IF(CB6=4,"D",IF(CB6=5,"C2",IF(CB6=6,"C1",IF(CB6=7,"B2",IF(CB6=8,"B1",IF(CB6=9,"A2",IF(CB6=10,"A1"))))))))</f>
        <v>A1</v>
      </c>
      <c r="CD6" s="133">
        <v>41.3</v>
      </c>
      <c r="CE6" s="28">
        <v>35.5</v>
      </c>
      <c r="CF6" s="26">
        <f t="shared" ref="CF6:CF25" si="18">CD6+CE6</f>
        <v>76.8</v>
      </c>
      <c r="CG6" s="26">
        <v>8</v>
      </c>
      <c r="CH6" s="133" t="str">
        <f t="shared" ref="CH6:CH25" si="19" xml:space="preserve"> (IF(CG6=4,"D",IF(CG6=5,"C2",IF(CG6=6,"C1",IF(CG6=7,"B2",IF(CG6=8,"B1",IF(CG6=9,"A2",IF(CG6=10,"A1"))))))))</f>
        <v>B1</v>
      </c>
      <c r="CI6" s="133">
        <v>43.4</v>
      </c>
      <c r="CJ6" s="133">
        <v>49.8</v>
      </c>
      <c r="CK6" s="26">
        <f t="shared" ref="CK6:CK25" si="20">CI6+CJ6</f>
        <v>93.199999999999989</v>
      </c>
      <c r="CL6" s="26">
        <v>10</v>
      </c>
      <c r="CM6" s="133" t="str">
        <f t="shared" ref="CM6:CM25" si="21" xml:space="preserve"> (IF(CL6=4,"D",IF(CL6=5,"C2",IF(CL6=6,"C1",IF(CL6=7,"B2",IF(CL6=8,"B1",IF(CL6=9,"A2",IF(CL6=10,"A1"))))))))</f>
        <v>A1</v>
      </c>
      <c r="CN6" s="133">
        <v>44</v>
      </c>
      <c r="CO6" s="133">
        <v>48.2</v>
      </c>
      <c r="CP6" s="26">
        <f t="shared" ref="CP6:CP25" si="22">CO6+CN6</f>
        <v>92.2</v>
      </c>
      <c r="CQ6" s="26">
        <v>10</v>
      </c>
      <c r="CR6" s="133" t="str">
        <f t="shared" ref="CR6:CR25" si="23" xml:space="preserve"> (IF(CQ6=4,"D",IF(CQ6=5,"C2",IF(CQ6=6,"C1",IF(CQ6=7,"B2",IF(CQ6=8,"B1",IF(CQ6=9,"A2",IF(CQ6=10,"A1"))))))))</f>
        <v>A1</v>
      </c>
      <c r="CS6" s="133">
        <v>42.5</v>
      </c>
      <c r="CT6" s="133">
        <v>48</v>
      </c>
      <c r="CU6" s="26">
        <f t="shared" ref="CU6:CU25" si="24">CS6+CT6</f>
        <v>90.5</v>
      </c>
      <c r="CV6" s="26">
        <v>10</v>
      </c>
      <c r="CW6" s="26">
        <f t="shared" ref="CW6:CW25" si="25">SUM(CA6,CF6,CK6,CP6,CU6)</f>
        <v>444.2</v>
      </c>
      <c r="CX6" s="26">
        <f t="shared" ref="CX6:CX25" si="26">CW6/5</f>
        <v>88.84</v>
      </c>
      <c r="CY6" s="45">
        <v>9</v>
      </c>
      <c r="CZ6" s="133" t="str">
        <f t="shared" ref="CZ6:CZ25" si="27" xml:space="preserve"> (IF(CY6=4,"D",IF(CY6=5,"C2",IF(CY6=6,"C1",IF(CY6=7,"B2",IF(CY6=8,"B1",IF(CY6=9,"A2",IF(CY6=10,"A1"))))))))</f>
        <v>A2</v>
      </c>
      <c r="DA6" s="29"/>
      <c r="DB6" s="29"/>
      <c r="DC6" s="29"/>
      <c r="DD6" s="29"/>
      <c r="DE6" s="29"/>
      <c r="DF6" s="29"/>
      <c r="DG6" s="29"/>
      <c r="DH6" s="29"/>
      <c r="DI6" s="29"/>
      <c r="DJ6" s="29"/>
    </row>
    <row r="7" spans="1:114" s="30" customFormat="1" ht="18" customHeight="1">
      <c r="A7" s="72">
        <v>3</v>
      </c>
      <c r="B7" s="72">
        <v>3</v>
      </c>
      <c r="C7" s="75" t="s">
        <v>150</v>
      </c>
      <c r="D7" s="28">
        <v>10</v>
      </c>
      <c r="E7" s="28">
        <v>10</v>
      </c>
      <c r="F7" s="133" t="s">
        <v>375</v>
      </c>
      <c r="G7" s="28">
        <v>10</v>
      </c>
      <c r="H7" s="28">
        <v>10</v>
      </c>
      <c r="I7" s="133" t="s">
        <v>375</v>
      </c>
      <c r="J7" s="28">
        <v>29.4</v>
      </c>
      <c r="K7" s="28">
        <v>9.8000000000000007</v>
      </c>
      <c r="L7" s="133" t="s">
        <v>375</v>
      </c>
      <c r="M7" s="28">
        <f t="shared" si="0"/>
        <v>49.4</v>
      </c>
      <c r="N7" s="28">
        <v>98.8</v>
      </c>
      <c r="O7" s="28">
        <v>10</v>
      </c>
      <c r="P7" s="133" t="s">
        <v>375</v>
      </c>
      <c r="Q7" s="28">
        <v>10</v>
      </c>
      <c r="R7" s="28">
        <v>10</v>
      </c>
      <c r="S7" s="133" t="s">
        <v>375</v>
      </c>
      <c r="T7" s="28">
        <v>10</v>
      </c>
      <c r="U7" s="28">
        <v>10</v>
      </c>
      <c r="V7" s="133" t="s">
        <v>375</v>
      </c>
      <c r="W7" s="26">
        <v>30</v>
      </c>
      <c r="X7" s="26">
        <v>10</v>
      </c>
      <c r="Y7" s="45" t="s">
        <v>375</v>
      </c>
      <c r="Z7" s="28">
        <f t="shared" si="1"/>
        <v>50</v>
      </c>
      <c r="AA7" s="28">
        <f t="shared" si="2"/>
        <v>100</v>
      </c>
      <c r="AB7" s="28">
        <v>10</v>
      </c>
      <c r="AC7" s="133" t="s">
        <v>375</v>
      </c>
      <c r="AD7" s="28">
        <v>10</v>
      </c>
      <c r="AE7" s="28">
        <v>10</v>
      </c>
      <c r="AF7" s="133" t="s">
        <v>375</v>
      </c>
      <c r="AG7" s="28">
        <v>10</v>
      </c>
      <c r="AH7" s="28">
        <v>10</v>
      </c>
      <c r="AI7" s="133" t="s">
        <v>375</v>
      </c>
      <c r="AJ7" s="28">
        <v>29.25</v>
      </c>
      <c r="AK7" s="28">
        <v>10</v>
      </c>
      <c r="AL7" s="133" t="s">
        <v>375</v>
      </c>
      <c r="AM7" s="28">
        <f t="shared" si="3"/>
        <v>49.25</v>
      </c>
      <c r="AN7" s="28">
        <f t="shared" si="4"/>
        <v>98.5</v>
      </c>
      <c r="AO7" s="26">
        <v>10</v>
      </c>
      <c r="AP7" s="133" t="s">
        <v>375</v>
      </c>
      <c r="AQ7" s="28">
        <v>10</v>
      </c>
      <c r="AR7" s="28">
        <v>10</v>
      </c>
      <c r="AS7" s="133" t="s">
        <v>375</v>
      </c>
      <c r="AT7" s="28">
        <v>10</v>
      </c>
      <c r="AU7" s="28">
        <v>10</v>
      </c>
      <c r="AV7" s="133" t="s">
        <v>375</v>
      </c>
      <c r="AW7" s="28">
        <v>30</v>
      </c>
      <c r="AX7" s="28">
        <v>10</v>
      </c>
      <c r="AY7" s="133" t="s">
        <v>375</v>
      </c>
      <c r="AZ7" s="133">
        <f t="shared" si="5"/>
        <v>50</v>
      </c>
      <c r="BA7" s="28">
        <f t="shared" si="6"/>
        <v>100</v>
      </c>
      <c r="BB7" s="28">
        <v>10</v>
      </c>
      <c r="BC7" s="133" t="s">
        <v>375</v>
      </c>
      <c r="BD7" s="28">
        <v>10</v>
      </c>
      <c r="BE7" s="28">
        <v>10</v>
      </c>
      <c r="BF7" s="133" t="str">
        <f t="shared" si="7"/>
        <v>A1</v>
      </c>
      <c r="BG7" s="28">
        <v>10</v>
      </c>
      <c r="BH7" s="28">
        <v>10</v>
      </c>
      <c r="BI7" s="133" t="str">
        <f t="shared" si="8"/>
        <v>A1</v>
      </c>
      <c r="BJ7" s="28">
        <v>29.4</v>
      </c>
      <c r="BK7" s="28">
        <v>10</v>
      </c>
      <c r="BL7" s="133" t="str">
        <f t="shared" si="9"/>
        <v>A1</v>
      </c>
      <c r="BM7" s="133">
        <f t="shared" si="10"/>
        <v>49.4</v>
      </c>
      <c r="BN7" s="28">
        <f t="shared" si="11"/>
        <v>98.8</v>
      </c>
      <c r="BO7" s="28">
        <v>10</v>
      </c>
      <c r="BP7" s="133" t="str">
        <f t="shared" si="12"/>
        <v>A1</v>
      </c>
      <c r="BQ7" s="133" t="s">
        <v>394</v>
      </c>
      <c r="BR7" s="133" t="s">
        <v>394</v>
      </c>
      <c r="BS7" s="133" t="s">
        <v>375</v>
      </c>
      <c r="BT7" s="133" t="s">
        <v>375</v>
      </c>
      <c r="BU7" s="28">
        <f t="shared" si="13"/>
        <v>248.05</v>
      </c>
      <c r="BV7" s="28">
        <f t="shared" si="14"/>
        <v>99.22</v>
      </c>
      <c r="BW7" s="28">
        <v>10</v>
      </c>
      <c r="BX7" s="133" t="str">
        <f t="shared" si="15"/>
        <v>A1</v>
      </c>
      <c r="BY7" s="133">
        <v>50</v>
      </c>
      <c r="BZ7" s="28">
        <v>49.4</v>
      </c>
      <c r="CA7" s="28">
        <f t="shared" si="16"/>
        <v>99.4</v>
      </c>
      <c r="CB7" s="133">
        <v>10</v>
      </c>
      <c r="CC7" s="133" t="str">
        <f t="shared" si="17"/>
        <v>A1</v>
      </c>
      <c r="CD7" s="133">
        <v>49.5</v>
      </c>
      <c r="CE7" s="28">
        <v>49.25</v>
      </c>
      <c r="CF7" s="26">
        <f t="shared" si="18"/>
        <v>98.75</v>
      </c>
      <c r="CG7" s="26">
        <v>10</v>
      </c>
      <c r="CH7" s="133" t="str">
        <f t="shared" si="19"/>
        <v>A1</v>
      </c>
      <c r="CI7" s="133">
        <v>50</v>
      </c>
      <c r="CJ7" s="133">
        <v>50</v>
      </c>
      <c r="CK7" s="26">
        <f t="shared" si="20"/>
        <v>100</v>
      </c>
      <c r="CL7" s="26">
        <v>10</v>
      </c>
      <c r="CM7" s="133" t="str">
        <f t="shared" si="21"/>
        <v>A1</v>
      </c>
      <c r="CN7" s="133">
        <v>48.8</v>
      </c>
      <c r="CO7" s="133">
        <v>49.4</v>
      </c>
      <c r="CP7" s="26">
        <f t="shared" si="22"/>
        <v>98.199999999999989</v>
      </c>
      <c r="CQ7" s="26">
        <v>10</v>
      </c>
      <c r="CR7" s="133" t="str">
        <f t="shared" si="23"/>
        <v>A1</v>
      </c>
      <c r="CS7" s="133">
        <v>48</v>
      </c>
      <c r="CT7" s="133">
        <v>50</v>
      </c>
      <c r="CU7" s="26">
        <f t="shared" si="24"/>
        <v>98</v>
      </c>
      <c r="CV7" s="26">
        <v>10</v>
      </c>
      <c r="CW7" s="26">
        <f t="shared" si="25"/>
        <v>494.34999999999997</v>
      </c>
      <c r="CX7" s="26">
        <f t="shared" si="26"/>
        <v>98.86999999999999</v>
      </c>
      <c r="CY7" s="45">
        <v>10</v>
      </c>
      <c r="CZ7" s="133" t="str">
        <f t="shared" si="27"/>
        <v>A1</v>
      </c>
      <c r="DA7" s="29"/>
      <c r="DB7" s="29"/>
      <c r="DC7" s="29"/>
      <c r="DD7" s="29"/>
      <c r="DE7" s="29"/>
      <c r="DF7" s="29"/>
      <c r="DG7" s="29"/>
      <c r="DH7" s="29"/>
      <c r="DI7" s="29"/>
      <c r="DJ7" s="29"/>
    </row>
    <row r="8" spans="1:114" s="30" customFormat="1" ht="18" customHeight="1">
      <c r="A8" s="72">
        <v>4</v>
      </c>
      <c r="B8" s="72">
        <v>4</v>
      </c>
      <c r="C8" s="75" t="s">
        <v>151</v>
      </c>
      <c r="D8" s="28">
        <v>10</v>
      </c>
      <c r="E8" s="28">
        <v>10</v>
      </c>
      <c r="F8" s="133" t="s">
        <v>375</v>
      </c>
      <c r="G8" s="28">
        <v>10</v>
      </c>
      <c r="H8" s="28">
        <v>10</v>
      </c>
      <c r="I8" s="133" t="s">
        <v>375</v>
      </c>
      <c r="J8" s="28">
        <v>29.4</v>
      </c>
      <c r="K8" s="28">
        <v>9.8000000000000007</v>
      </c>
      <c r="L8" s="133" t="s">
        <v>375</v>
      </c>
      <c r="M8" s="28">
        <f t="shared" si="0"/>
        <v>49.4</v>
      </c>
      <c r="N8" s="28">
        <v>98.8</v>
      </c>
      <c r="O8" s="28">
        <v>10</v>
      </c>
      <c r="P8" s="133" t="s">
        <v>375</v>
      </c>
      <c r="Q8" s="28">
        <v>10</v>
      </c>
      <c r="R8" s="28">
        <v>10</v>
      </c>
      <c r="S8" s="133" t="s">
        <v>375</v>
      </c>
      <c r="T8" s="28">
        <v>10</v>
      </c>
      <c r="U8" s="28">
        <v>10</v>
      </c>
      <c r="V8" s="133" t="s">
        <v>375</v>
      </c>
      <c r="W8" s="26">
        <v>29.5</v>
      </c>
      <c r="X8" s="26">
        <v>10</v>
      </c>
      <c r="Y8" s="45" t="s">
        <v>375</v>
      </c>
      <c r="Z8" s="28">
        <f t="shared" si="1"/>
        <v>49.5</v>
      </c>
      <c r="AA8" s="28">
        <f t="shared" si="2"/>
        <v>99</v>
      </c>
      <c r="AB8" s="28">
        <v>10</v>
      </c>
      <c r="AC8" s="133" t="s">
        <v>375</v>
      </c>
      <c r="AD8" s="28">
        <v>10</v>
      </c>
      <c r="AE8" s="28">
        <v>10</v>
      </c>
      <c r="AF8" s="133" t="s">
        <v>375</v>
      </c>
      <c r="AG8" s="28">
        <v>8.5</v>
      </c>
      <c r="AH8" s="28">
        <v>9</v>
      </c>
      <c r="AI8" s="133" t="s">
        <v>380</v>
      </c>
      <c r="AJ8" s="28">
        <v>29.5</v>
      </c>
      <c r="AK8" s="28">
        <v>10</v>
      </c>
      <c r="AL8" s="133" t="s">
        <v>375</v>
      </c>
      <c r="AM8" s="28">
        <f t="shared" si="3"/>
        <v>48</v>
      </c>
      <c r="AN8" s="28">
        <f t="shared" si="4"/>
        <v>96</v>
      </c>
      <c r="AO8" s="26">
        <v>10</v>
      </c>
      <c r="AP8" s="133" t="s">
        <v>375</v>
      </c>
      <c r="AQ8" s="28">
        <v>10</v>
      </c>
      <c r="AR8" s="28">
        <v>10</v>
      </c>
      <c r="AS8" s="133" t="s">
        <v>375</v>
      </c>
      <c r="AT8" s="28">
        <v>10</v>
      </c>
      <c r="AU8" s="28">
        <v>10</v>
      </c>
      <c r="AV8" s="133" t="s">
        <v>375</v>
      </c>
      <c r="AW8" s="28">
        <v>29.5</v>
      </c>
      <c r="AX8" s="28">
        <v>10</v>
      </c>
      <c r="AY8" s="133" t="s">
        <v>375</v>
      </c>
      <c r="AZ8" s="133">
        <f t="shared" si="5"/>
        <v>49.5</v>
      </c>
      <c r="BA8" s="28">
        <f t="shared" si="6"/>
        <v>99</v>
      </c>
      <c r="BB8" s="28">
        <v>10</v>
      </c>
      <c r="BC8" s="133" t="s">
        <v>375</v>
      </c>
      <c r="BD8" s="28">
        <v>10</v>
      </c>
      <c r="BE8" s="28">
        <v>10</v>
      </c>
      <c r="BF8" s="133" t="str">
        <f t="shared" si="7"/>
        <v>A1</v>
      </c>
      <c r="BG8" s="28">
        <v>10</v>
      </c>
      <c r="BH8" s="28">
        <v>10</v>
      </c>
      <c r="BI8" s="133" t="str">
        <f t="shared" si="8"/>
        <v>A1</v>
      </c>
      <c r="BJ8" s="28">
        <v>29.4</v>
      </c>
      <c r="BK8" s="28">
        <v>10</v>
      </c>
      <c r="BL8" s="133" t="str">
        <f t="shared" si="9"/>
        <v>A1</v>
      </c>
      <c r="BM8" s="133">
        <f t="shared" si="10"/>
        <v>49.4</v>
      </c>
      <c r="BN8" s="28">
        <f t="shared" si="11"/>
        <v>98.8</v>
      </c>
      <c r="BO8" s="28">
        <v>10</v>
      </c>
      <c r="BP8" s="133" t="str">
        <f t="shared" si="12"/>
        <v>A1</v>
      </c>
      <c r="BQ8" s="133" t="s">
        <v>394</v>
      </c>
      <c r="BR8" s="133" t="s">
        <v>394</v>
      </c>
      <c r="BS8" s="133" t="s">
        <v>375</v>
      </c>
      <c r="BT8" s="133" t="s">
        <v>375</v>
      </c>
      <c r="BU8" s="28">
        <f t="shared" si="13"/>
        <v>245.8</v>
      </c>
      <c r="BV8" s="28">
        <f t="shared" si="14"/>
        <v>98.320000000000007</v>
      </c>
      <c r="BW8" s="28">
        <v>10</v>
      </c>
      <c r="BX8" s="133" t="str">
        <f t="shared" si="15"/>
        <v>A1</v>
      </c>
      <c r="BY8" s="133">
        <v>48.5</v>
      </c>
      <c r="BZ8" s="28">
        <v>49.4</v>
      </c>
      <c r="CA8" s="28">
        <f t="shared" si="16"/>
        <v>97.9</v>
      </c>
      <c r="CB8" s="133">
        <v>10</v>
      </c>
      <c r="CC8" s="133" t="str">
        <f t="shared" si="17"/>
        <v>A1</v>
      </c>
      <c r="CD8" s="133">
        <v>48.1</v>
      </c>
      <c r="CE8" s="28">
        <v>48</v>
      </c>
      <c r="CF8" s="26">
        <f t="shared" si="18"/>
        <v>96.1</v>
      </c>
      <c r="CG8" s="26">
        <v>10</v>
      </c>
      <c r="CH8" s="133" t="str">
        <f t="shared" si="19"/>
        <v>A1</v>
      </c>
      <c r="CI8" s="133">
        <v>49.5</v>
      </c>
      <c r="CJ8" s="133">
        <v>49.5</v>
      </c>
      <c r="CK8" s="26">
        <f t="shared" si="20"/>
        <v>99</v>
      </c>
      <c r="CL8" s="26">
        <v>10</v>
      </c>
      <c r="CM8" s="133" t="str">
        <f t="shared" si="21"/>
        <v>A1</v>
      </c>
      <c r="CN8" s="133">
        <v>49.4</v>
      </c>
      <c r="CO8" s="133">
        <v>49.4</v>
      </c>
      <c r="CP8" s="26">
        <f t="shared" si="22"/>
        <v>98.8</v>
      </c>
      <c r="CQ8" s="26">
        <v>10</v>
      </c>
      <c r="CR8" s="133" t="str">
        <f t="shared" si="23"/>
        <v>A1</v>
      </c>
      <c r="CS8" s="133">
        <v>49.5</v>
      </c>
      <c r="CT8" s="133">
        <v>49.5</v>
      </c>
      <c r="CU8" s="26">
        <f t="shared" si="24"/>
        <v>99</v>
      </c>
      <c r="CV8" s="26">
        <v>10</v>
      </c>
      <c r="CW8" s="26">
        <f t="shared" si="25"/>
        <v>490.8</v>
      </c>
      <c r="CX8" s="26">
        <f t="shared" si="26"/>
        <v>98.16</v>
      </c>
      <c r="CY8" s="45">
        <v>10</v>
      </c>
      <c r="CZ8" s="133" t="str">
        <f t="shared" si="27"/>
        <v>A1</v>
      </c>
      <c r="DA8" s="29"/>
      <c r="DB8" s="29"/>
      <c r="DC8" s="29"/>
      <c r="DD8" s="29"/>
      <c r="DE8" s="29"/>
      <c r="DF8" s="29"/>
      <c r="DG8" s="29"/>
      <c r="DH8" s="29"/>
      <c r="DI8" s="29"/>
      <c r="DJ8" s="29"/>
    </row>
    <row r="9" spans="1:114" s="30" customFormat="1" ht="18" customHeight="1">
      <c r="A9" s="72">
        <v>5</v>
      </c>
      <c r="B9" s="72">
        <v>5</v>
      </c>
      <c r="C9" s="75" t="s">
        <v>50</v>
      </c>
      <c r="D9" s="28">
        <v>9</v>
      </c>
      <c r="E9" s="28">
        <v>9</v>
      </c>
      <c r="F9" s="133" t="s">
        <v>380</v>
      </c>
      <c r="G9" s="28">
        <v>9.5</v>
      </c>
      <c r="H9" s="28">
        <v>10</v>
      </c>
      <c r="I9" s="133" t="s">
        <v>375</v>
      </c>
      <c r="J9" s="28">
        <v>28.2</v>
      </c>
      <c r="K9" s="28">
        <v>9.4</v>
      </c>
      <c r="L9" s="133" t="s">
        <v>375</v>
      </c>
      <c r="M9" s="28">
        <f t="shared" si="0"/>
        <v>46.7</v>
      </c>
      <c r="N9" s="28">
        <v>94</v>
      </c>
      <c r="O9" s="28">
        <v>10</v>
      </c>
      <c r="P9" s="133" t="s">
        <v>375</v>
      </c>
      <c r="Q9" s="28">
        <v>9</v>
      </c>
      <c r="R9" s="28">
        <v>9</v>
      </c>
      <c r="S9" s="133" t="s">
        <v>380</v>
      </c>
      <c r="T9" s="28">
        <v>10</v>
      </c>
      <c r="U9" s="28">
        <v>10</v>
      </c>
      <c r="V9" s="133" t="s">
        <v>375</v>
      </c>
      <c r="W9" s="26">
        <v>30</v>
      </c>
      <c r="X9" s="26">
        <v>10</v>
      </c>
      <c r="Y9" s="45" t="s">
        <v>375</v>
      </c>
      <c r="Z9" s="28">
        <f t="shared" si="1"/>
        <v>49</v>
      </c>
      <c r="AA9" s="28">
        <f t="shared" si="2"/>
        <v>98</v>
      </c>
      <c r="AB9" s="28">
        <v>10</v>
      </c>
      <c r="AC9" s="133" t="s">
        <v>375</v>
      </c>
      <c r="AD9" s="28">
        <v>8</v>
      </c>
      <c r="AE9" s="28">
        <v>8</v>
      </c>
      <c r="AF9" s="133" t="s">
        <v>381</v>
      </c>
      <c r="AG9" s="28">
        <v>8.5</v>
      </c>
      <c r="AH9" s="28">
        <v>9</v>
      </c>
      <c r="AI9" s="133" t="s">
        <v>380</v>
      </c>
      <c r="AJ9" s="28">
        <v>28.75</v>
      </c>
      <c r="AK9" s="28">
        <v>10</v>
      </c>
      <c r="AL9" s="133" t="s">
        <v>375</v>
      </c>
      <c r="AM9" s="28">
        <f t="shared" si="3"/>
        <v>45.25</v>
      </c>
      <c r="AN9" s="28">
        <f t="shared" si="4"/>
        <v>90.5</v>
      </c>
      <c r="AO9" s="26">
        <v>9</v>
      </c>
      <c r="AP9" s="133" t="s">
        <v>380</v>
      </c>
      <c r="AQ9" s="28">
        <v>10</v>
      </c>
      <c r="AR9" s="28">
        <v>10</v>
      </c>
      <c r="AS9" s="133" t="s">
        <v>375</v>
      </c>
      <c r="AT9" s="28">
        <v>9</v>
      </c>
      <c r="AU9" s="28">
        <v>9</v>
      </c>
      <c r="AV9" s="133" t="s">
        <v>380</v>
      </c>
      <c r="AW9" s="28">
        <v>30</v>
      </c>
      <c r="AX9" s="28">
        <v>10</v>
      </c>
      <c r="AY9" s="133" t="s">
        <v>375</v>
      </c>
      <c r="AZ9" s="133">
        <f t="shared" si="5"/>
        <v>49</v>
      </c>
      <c r="BA9" s="28">
        <f t="shared" si="6"/>
        <v>98</v>
      </c>
      <c r="BB9" s="28">
        <v>10</v>
      </c>
      <c r="BC9" s="133" t="s">
        <v>375</v>
      </c>
      <c r="BD9" s="28">
        <v>10</v>
      </c>
      <c r="BE9" s="28">
        <v>10</v>
      </c>
      <c r="BF9" s="133" t="str">
        <f t="shared" si="7"/>
        <v>A1</v>
      </c>
      <c r="BG9" s="28">
        <v>9</v>
      </c>
      <c r="BH9" s="28">
        <v>9</v>
      </c>
      <c r="BI9" s="133" t="str">
        <f t="shared" si="8"/>
        <v>A2</v>
      </c>
      <c r="BJ9" s="28">
        <v>29.4</v>
      </c>
      <c r="BK9" s="28">
        <v>10</v>
      </c>
      <c r="BL9" s="133" t="str">
        <f t="shared" si="9"/>
        <v>A1</v>
      </c>
      <c r="BM9" s="133">
        <f t="shared" si="10"/>
        <v>48.4</v>
      </c>
      <c r="BN9" s="28">
        <f t="shared" si="11"/>
        <v>96.8</v>
      </c>
      <c r="BO9" s="28">
        <v>10</v>
      </c>
      <c r="BP9" s="133" t="str">
        <f t="shared" si="12"/>
        <v>A1</v>
      </c>
      <c r="BQ9" s="133" t="s">
        <v>394</v>
      </c>
      <c r="BR9" s="133" t="s">
        <v>394</v>
      </c>
      <c r="BS9" s="133" t="s">
        <v>380</v>
      </c>
      <c r="BT9" s="133" t="s">
        <v>375</v>
      </c>
      <c r="BU9" s="28">
        <f t="shared" si="13"/>
        <v>238.35</v>
      </c>
      <c r="BV9" s="28">
        <f t="shared" si="14"/>
        <v>95.34</v>
      </c>
      <c r="BW9" s="28">
        <v>10</v>
      </c>
      <c r="BX9" s="133" t="str">
        <f t="shared" si="15"/>
        <v>A1</v>
      </c>
      <c r="BY9" s="133">
        <v>43</v>
      </c>
      <c r="BZ9" s="28">
        <v>46.7</v>
      </c>
      <c r="CA9" s="28">
        <f t="shared" si="16"/>
        <v>89.7</v>
      </c>
      <c r="CB9" s="133">
        <v>9</v>
      </c>
      <c r="CC9" s="133" t="str">
        <f t="shared" si="17"/>
        <v>A2</v>
      </c>
      <c r="CD9" s="133">
        <v>42.5</v>
      </c>
      <c r="CE9" s="28">
        <v>45.25</v>
      </c>
      <c r="CF9" s="26">
        <f t="shared" si="18"/>
        <v>87.75</v>
      </c>
      <c r="CG9" s="26">
        <v>9</v>
      </c>
      <c r="CH9" s="133" t="str">
        <f t="shared" si="19"/>
        <v>A2</v>
      </c>
      <c r="CI9" s="133">
        <v>45.3</v>
      </c>
      <c r="CJ9" s="133">
        <v>49</v>
      </c>
      <c r="CK9" s="26">
        <f t="shared" si="20"/>
        <v>94.3</v>
      </c>
      <c r="CL9" s="26">
        <v>10</v>
      </c>
      <c r="CM9" s="133" t="str">
        <f t="shared" si="21"/>
        <v>A1</v>
      </c>
      <c r="CN9" s="133">
        <v>38</v>
      </c>
      <c r="CO9" s="133">
        <v>48.4</v>
      </c>
      <c r="CP9" s="26">
        <f t="shared" si="22"/>
        <v>86.4</v>
      </c>
      <c r="CQ9" s="26">
        <v>9</v>
      </c>
      <c r="CR9" s="133" t="str">
        <f t="shared" si="23"/>
        <v>A2</v>
      </c>
      <c r="CS9" s="133">
        <v>43</v>
      </c>
      <c r="CT9" s="133">
        <v>49</v>
      </c>
      <c r="CU9" s="26">
        <f t="shared" si="24"/>
        <v>92</v>
      </c>
      <c r="CV9" s="26">
        <v>10</v>
      </c>
      <c r="CW9" s="26">
        <f t="shared" si="25"/>
        <v>450.15</v>
      </c>
      <c r="CX9" s="26">
        <f t="shared" si="26"/>
        <v>90.03</v>
      </c>
      <c r="CY9" s="45">
        <v>10</v>
      </c>
      <c r="CZ9" s="133" t="str">
        <f t="shared" si="27"/>
        <v>A1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</row>
    <row r="10" spans="1:114" s="30" customFormat="1" ht="18" customHeight="1">
      <c r="A10" s="72">
        <v>6</v>
      </c>
      <c r="B10" s="72">
        <v>6</v>
      </c>
      <c r="C10" s="75" t="s">
        <v>69</v>
      </c>
      <c r="D10" s="28">
        <v>8</v>
      </c>
      <c r="E10" s="28">
        <v>8</v>
      </c>
      <c r="F10" s="133" t="s">
        <v>381</v>
      </c>
      <c r="G10" s="28">
        <v>9</v>
      </c>
      <c r="H10" s="28">
        <v>9</v>
      </c>
      <c r="I10" s="133" t="s">
        <v>380</v>
      </c>
      <c r="J10" s="28">
        <v>24</v>
      </c>
      <c r="K10" s="28">
        <v>8</v>
      </c>
      <c r="L10" s="133" t="s">
        <v>381</v>
      </c>
      <c r="M10" s="28">
        <f t="shared" si="0"/>
        <v>41</v>
      </c>
      <c r="N10" s="28">
        <v>80</v>
      </c>
      <c r="O10" s="28">
        <v>8</v>
      </c>
      <c r="P10" s="133" t="s">
        <v>381</v>
      </c>
      <c r="Q10" s="28">
        <v>9</v>
      </c>
      <c r="R10" s="28">
        <v>9</v>
      </c>
      <c r="S10" s="133" t="s">
        <v>380</v>
      </c>
      <c r="T10" s="28">
        <v>9</v>
      </c>
      <c r="U10" s="28">
        <v>9</v>
      </c>
      <c r="V10" s="133" t="s">
        <v>380</v>
      </c>
      <c r="W10" s="26">
        <v>26</v>
      </c>
      <c r="X10" s="26">
        <v>9.6</v>
      </c>
      <c r="Y10" s="45" t="s">
        <v>375</v>
      </c>
      <c r="Z10" s="28">
        <f t="shared" si="1"/>
        <v>44</v>
      </c>
      <c r="AA10" s="28">
        <f t="shared" si="2"/>
        <v>88</v>
      </c>
      <c r="AB10" s="28">
        <v>9</v>
      </c>
      <c r="AC10" s="133" t="s">
        <v>380</v>
      </c>
      <c r="AD10" s="28">
        <v>5.5</v>
      </c>
      <c r="AE10" s="28">
        <v>6</v>
      </c>
      <c r="AF10" s="133" t="s">
        <v>377</v>
      </c>
      <c r="AG10" s="28">
        <v>9.5</v>
      </c>
      <c r="AH10" s="28">
        <v>10</v>
      </c>
      <c r="AI10" s="133" t="s">
        <v>375</v>
      </c>
      <c r="AJ10" s="28">
        <v>24</v>
      </c>
      <c r="AK10" s="28">
        <v>8</v>
      </c>
      <c r="AL10" s="133" t="s">
        <v>381</v>
      </c>
      <c r="AM10" s="28">
        <f t="shared" si="3"/>
        <v>39</v>
      </c>
      <c r="AN10" s="28">
        <f>AM10*2</f>
        <v>78</v>
      </c>
      <c r="AO10" s="28">
        <v>8</v>
      </c>
      <c r="AP10" s="133" t="s">
        <v>381</v>
      </c>
      <c r="AQ10" s="28">
        <v>7.1</v>
      </c>
      <c r="AR10" s="28">
        <v>8</v>
      </c>
      <c r="AS10" s="133" t="s">
        <v>381</v>
      </c>
      <c r="AT10" s="28">
        <v>9</v>
      </c>
      <c r="AU10" s="28">
        <v>9</v>
      </c>
      <c r="AV10" s="133" t="s">
        <v>380</v>
      </c>
      <c r="AW10" s="28">
        <v>25.5</v>
      </c>
      <c r="AX10" s="28">
        <v>9</v>
      </c>
      <c r="AY10" s="133" t="s">
        <v>380</v>
      </c>
      <c r="AZ10" s="133">
        <f t="shared" si="5"/>
        <v>41.6</v>
      </c>
      <c r="BA10" s="28">
        <f t="shared" si="6"/>
        <v>83.2</v>
      </c>
      <c r="BB10" s="28">
        <v>9</v>
      </c>
      <c r="BC10" s="133" t="s">
        <v>380</v>
      </c>
      <c r="BD10" s="28">
        <v>8</v>
      </c>
      <c r="BE10" s="28">
        <v>8</v>
      </c>
      <c r="BF10" s="133" t="str">
        <f t="shared" si="7"/>
        <v>B1</v>
      </c>
      <c r="BG10" s="28">
        <v>8</v>
      </c>
      <c r="BH10" s="28">
        <v>8</v>
      </c>
      <c r="BI10" s="133" t="str">
        <f t="shared" si="8"/>
        <v>B1</v>
      </c>
      <c r="BJ10" s="28">
        <v>21</v>
      </c>
      <c r="BK10" s="28">
        <f t="shared" ref="BK10:BK23" si="28">BJ10/3</f>
        <v>7</v>
      </c>
      <c r="BL10" s="133" t="str">
        <f t="shared" si="9"/>
        <v>B2</v>
      </c>
      <c r="BM10" s="133">
        <f t="shared" si="10"/>
        <v>37</v>
      </c>
      <c r="BN10" s="28">
        <f t="shared" si="11"/>
        <v>74</v>
      </c>
      <c r="BO10" s="28">
        <v>8</v>
      </c>
      <c r="BP10" s="133" t="str">
        <f t="shared" si="12"/>
        <v>B1</v>
      </c>
      <c r="BQ10" s="133" t="s">
        <v>394</v>
      </c>
      <c r="BR10" s="133" t="s">
        <v>394</v>
      </c>
      <c r="BS10" s="133" t="s">
        <v>380</v>
      </c>
      <c r="BT10" s="133" t="s">
        <v>380</v>
      </c>
      <c r="BU10" s="28">
        <f t="shared" si="13"/>
        <v>202.6</v>
      </c>
      <c r="BV10" s="28">
        <f t="shared" si="14"/>
        <v>81.039999999999992</v>
      </c>
      <c r="BW10" s="28">
        <v>9</v>
      </c>
      <c r="BX10" s="133" t="str">
        <f t="shared" si="15"/>
        <v>A2</v>
      </c>
      <c r="BY10" s="133">
        <v>41</v>
      </c>
      <c r="BZ10" s="28">
        <v>41</v>
      </c>
      <c r="CA10" s="28">
        <f t="shared" si="16"/>
        <v>82</v>
      </c>
      <c r="CB10" s="133">
        <v>9</v>
      </c>
      <c r="CC10" s="133" t="str">
        <f t="shared" si="17"/>
        <v>A2</v>
      </c>
      <c r="CD10" s="133">
        <v>39.4</v>
      </c>
      <c r="CE10" s="28">
        <v>39</v>
      </c>
      <c r="CF10" s="26">
        <f t="shared" si="18"/>
        <v>78.400000000000006</v>
      </c>
      <c r="CG10" s="26">
        <v>8</v>
      </c>
      <c r="CH10" s="133" t="str">
        <f t="shared" si="19"/>
        <v>B1</v>
      </c>
      <c r="CI10" s="133">
        <v>35.5</v>
      </c>
      <c r="CJ10" s="133">
        <v>41.6</v>
      </c>
      <c r="CK10" s="26">
        <f t="shared" si="20"/>
        <v>77.099999999999994</v>
      </c>
      <c r="CL10" s="26">
        <v>8</v>
      </c>
      <c r="CM10" s="133" t="str">
        <f t="shared" si="21"/>
        <v>B1</v>
      </c>
      <c r="CN10" s="133">
        <v>34</v>
      </c>
      <c r="CO10" s="133">
        <v>37</v>
      </c>
      <c r="CP10" s="26">
        <f t="shared" si="22"/>
        <v>71</v>
      </c>
      <c r="CQ10" s="26">
        <v>8</v>
      </c>
      <c r="CR10" s="133" t="str">
        <f t="shared" si="23"/>
        <v>B1</v>
      </c>
      <c r="CS10" s="133">
        <v>41</v>
      </c>
      <c r="CT10" s="133">
        <v>44</v>
      </c>
      <c r="CU10" s="26">
        <f t="shared" si="24"/>
        <v>85</v>
      </c>
      <c r="CV10" s="26">
        <v>8</v>
      </c>
      <c r="CW10" s="26">
        <f t="shared" si="25"/>
        <v>393.5</v>
      </c>
      <c r="CX10" s="26">
        <f t="shared" si="26"/>
        <v>78.7</v>
      </c>
      <c r="CY10" s="45">
        <v>8</v>
      </c>
      <c r="CZ10" s="133" t="str">
        <f t="shared" si="27"/>
        <v>B1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</row>
    <row r="11" spans="1:114" s="30" customFormat="1" ht="18" customHeight="1">
      <c r="A11" s="72">
        <v>7</v>
      </c>
      <c r="B11" s="72">
        <v>7</v>
      </c>
      <c r="C11" s="8" t="s">
        <v>152</v>
      </c>
      <c r="D11" s="28">
        <v>7</v>
      </c>
      <c r="E11" s="28">
        <v>7</v>
      </c>
      <c r="F11" s="133" t="s">
        <v>379</v>
      </c>
      <c r="G11" s="28">
        <v>6.5</v>
      </c>
      <c r="H11" s="28">
        <v>7</v>
      </c>
      <c r="I11" s="133" t="s">
        <v>379</v>
      </c>
      <c r="J11" s="28">
        <v>22</v>
      </c>
      <c r="K11" s="28">
        <v>7.4</v>
      </c>
      <c r="L11" s="133" t="s">
        <v>381</v>
      </c>
      <c r="M11" s="28">
        <f t="shared" si="0"/>
        <v>35.5</v>
      </c>
      <c r="N11" s="28">
        <v>74</v>
      </c>
      <c r="O11" s="28">
        <v>8</v>
      </c>
      <c r="P11" s="133" t="s">
        <v>381</v>
      </c>
      <c r="Q11" s="28">
        <v>9</v>
      </c>
      <c r="R11" s="28">
        <v>9</v>
      </c>
      <c r="S11" s="133" t="s">
        <v>380</v>
      </c>
      <c r="T11" s="28">
        <v>8</v>
      </c>
      <c r="U11" s="28">
        <v>8</v>
      </c>
      <c r="V11" s="133" t="s">
        <v>381</v>
      </c>
      <c r="W11" s="26">
        <v>23.5</v>
      </c>
      <c r="X11" s="26">
        <v>8</v>
      </c>
      <c r="Y11" s="45" t="s">
        <v>381</v>
      </c>
      <c r="Z11" s="28">
        <f t="shared" si="1"/>
        <v>40.5</v>
      </c>
      <c r="AA11" s="28">
        <f t="shared" si="2"/>
        <v>81</v>
      </c>
      <c r="AB11" s="28">
        <v>9</v>
      </c>
      <c r="AC11" s="133" t="s">
        <v>380</v>
      </c>
      <c r="AD11" s="28">
        <v>5</v>
      </c>
      <c r="AE11" s="28">
        <v>5</v>
      </c>
      <c r="AF11" s="133" t="s">
        <v>376</v>
      </c>
      <c r="AG11" s="28">
        <v>5</v>
      </c>
      <c r="AH11" s="28">
        <v>5</v>
      </c>
      <c r="AI11" s="133" t="s">
        <v>376</v>
      </c>
      <c r="AJ11" s="28">
        <v>14</v>
      </c>
      <c r="AK11" s="28">
        <v>5</v>
      </c>
      <c r="AL11" s="133" t="s">
        <v>376</v>
      </c>
      <c r="AM11" s="28">
        <f t="shared" si="3"/>
        <v>24</v>
      </c>
      <c r="AN11" s="28">
        <f t="shared" si="4"/>
        <v>48</v>
      </c>
      <c r="AO11" s="28">
        <v>5</v>
      </c>
      <c r="AP11" s="133" t="s">
        <v>376</v>
      </c>
      <c r="AQ11" s="28">
        <v>8.1</v>
      </c>
      <c r="AR11" s="28">
        <v>9</v>
      </c>
      <c r="AS11" s="133" t="s">
        <v>380</v>
      </c>
      <c r="AT11" s="28">
        <v>7.1</v>
      </c>
      <c r="AU11" s="28">
        <v>8</v>
      </c>
      <c r="AV11" s="133" t="s">
        <v>381</v>
      </c>
      <c r="AW11" s="28">
        <v>12.5</v>
      </c>
      <c r="AX11" s="28">
        <v>5</v>
      </c>
      <c r="AY11" s="133" t="s">
        <v>376</v>
      </c>
      <c r="AZ11" s="133">
        <f t="shared" si="5"/>
        <v>27.7</v>
      </c>
      <c r="BA11" s="28">
        <f t="shared" si="6"/>
        <v>55.4</v>
      </c>
      <c r="BB11" s="28">
        <v>6</v>
      </c>
      <c r="BC11" s="133" t="s">
        <v>377</v>
      </c>
      <c r="BD11" s="28">
        <v>6.5</v>
      </c>
      <c r="BE11" s="28">
        <v>7</v>
      </c>
      <c r="BF11" s="133" t="str">
        <f t="shared" si="7"/>
        <v>B2</v>
      </c>
      <c r="BG11" s="28">
        <v>9</v>
      </c>
      <c r="BH11" s="28">
        <v>9</v>
      </c>
      <c r="BI11" s="133" t="str">
        <f t="shared" si="8"/>
        <v>A2</v>
      </c>
      <c r="BJ11" s="28">
        <v>21</v>
      </c>
      <c r="BK11" s="28">
        <f t="shared" si="28"/>
        <v>7</v>
      </c>
      <c r="BL11" s="133" t="str">
        <f t="shared" si="9"/>
        <v>B2</v>
      </c>
      <c r="BM11" s="133">
        <f t="shared" si="10"/>
        <v>36.5</v>
      </c>
      <c r="BN11" s="28">
        <f t="shared" si="11"/>
        <v>73</v>
      </c>
      <c r="BO11" s="28">
        <v>8</v>
      </c>
      <c r="BP11" s="133" t="str">
        <f t="shared" si="12"/>
        <v>B1</v>
      </c>
      <c r="BQ11" s="133" t="s">
        <v>395</v>
      </c>
      <c r="BR11" s="133" t="s">
        <v>394</v>
      </c>
      <c r="BS11" s="133" t="s">
        <v>381</v>
      </c>
      <c r="BT11" s="133" t="s">
        <v>379</v>
      </c>
      <c r="BU11" s="28">
        <f t="shared" si="13"/>
        <v>164.2</v>
      </c>
      <c r="BV11" s="28">
        <f t="shared" si="14"/>
        <v>65.679999999999993</v>
      </c>
      <c r="BW11" s="28">
        <v>7</v>
      </c>
      <c r="BX11" s="133" t="str">
        <f t="shared" si="15"/>
        <v>B2</v>
      </c>
      <c r="BY11" s="133">
        <v>32</v>
      </c>
      <c r="BZ11" s="28">
        <v>35.5</v>
      </c>
      <c r="CA11" s="28">
        <f t="shared" si="16"/>
        <v>67.5</v>
      </c>
      <c r="CB11" s="133">
        <v>7</v>
      </c>
      <c r="CC11" s="133" t="str">
        <f t="shared" si="17"/>
        <v>B2</v>
      </c>
      <c r="CD11" s="133">
        <v>29.9</v>
      </c>
      <c r="CE11" s="28">
        <v>24</v>
      </c>
      <c r="CF11" s="26">
        <f t="shared" si="18"/>
        <v>53.9</v>
      </c>
      <c r="CG11" s="26">
        <v>6</v>
      </c>
      <c r="CH11" s="133" t="str">
        <f t="shared" si="19"/>
        <v>C1</v>
      </c>
      <c r="CI11" s="133">
        <v>28.6</v>
      </c>
      <c r="CJ11" s="133">
        <v>27.7</v>
      </c>
      <c r="CK11" s="26">
        <f t="shared" si="20"/>
        <v>56.3</v>
      </c>
      <c r="CL11" s="26">
        <v>6</v>
      </c>
      <c r="CM11" s="133" t="str">
        <f t="shared" si="21"/>
        <v>C1</v>
      </c>
      <c r="CN11" s="133">
        <v>29.5</v>
      </c>
      <c r="CO11" s="133">
        <v>36.5</v>
      </c>
      <c r="CP11" s="26">
        <f t="shared" si="22"/>
        <v>66</v>
      </c>
      <c r="CQ11" s="26">
        <v>7</v>
      </c>
      <c r="CR11" s="133" t="str">
        <f t="shared" si="23"/>
        <v>B2</v>
      </c>
      <c r="CS11" s="133">
        <v>36</v>
      </c>
      <c r="CT11" s="133">
        <v>40.5</v>
      </c>
      <c r="CU11" s="26">
        <f t="shared" si="24"/>
        <v>76.5</v>
      </c>
      <c r="CV11" s="26">
        <v>6</v>
      </c>
      <c r="CW11" s="26">
        <f t="shared" si="25"/>
        <v>320.2</v>
      </c>
      <c r="CX11" s="26">
        <f t="shared" si="26"/>
        <v>64.039999999999992</v>
      </c>
      <c r="CY11" s="45">
        <v>7</v>
      </c>
      <c r="CZ11" s="133" t="str">
        <f t="shared" si="27"/>
        <v>B2</v>
      </c>
      <c r="DA11" s="29"/>
      <c r="DB11" s="29"/>
      <c r="DC11" s="29"/>
      <c r="DD11" s="29"/>
      <c r="DE11" s="29"/>
      <c r="DF11" s="29"/>
      <c r="DG11" s="29"/>
      <c r="DH11" s="29"/>
      <c r="DI11" s="29"/>
      <c r="DJ11" s="29"/>
    </row>
    <row r="12" spans="1:114" s="30" customFormat="1" ht="18" customHeight="1">
      <c r="A12" s="72">
        <v>8</v>
      </c>
      <c r="B12" s="72">
        <v>8</v>
      </c>
      <c r="C12" s="14" t="s">
        <v>334</v>
      </c>
      <c r="D12" s="28">
        <v>10</v>
      </c>
      <c r="E12" s="28">
        <v>10</v>
      </c>
      <c r="F12" s="133" t="s">
        <v>375</v>
      </c>
      <c r="G12" s="28">
        <v>9.5</v>
      </c>
      <c r="H12" s="28">
        <v>10</v>
      </c>
      <c r="I12" s="133" t="s">
        <v>375</v>
      </c>
      <c r="J12" s="28">
        <v>28</v>
      </c>
      <c r="K12" s="28">
        <v>9.4</v>
      </c>
      <c r="L12" s="133" t="s">
        <v>375</v>
      </c>
      <c r="M12" s="28">
        <f t="shared" si="0"/>
        <v>47.5</v>
      </c>
      <c r="N12" s="28">
        <v>94</v>
      </c>
      <c r="O12" s="28">
        <v>10</v>
      </c>
      <c r="P12" s="133" t="s">
        <v>375</v>
      </c>
      <c r="Q12" s="28">
        <v>7</v>
      </c>
      <c r="R12" s="28">
        <v>7</v>
      </c>
      <c r="S12" s="133" t="s">
        <v>379</v>
      </c>
      <c r="T12" s="28">
        <v>7.5</v>
      </c>
      <c r="U12" s="28">
        <v>8</v>
      </c>
      <c r="V12" s="133" t="s">
        <v>381</v>
      </c>
      <c r="W12" s="26">
        <v>28</v>
      </c>
      <c r="X12" s="26">
        <v>10</v>
      </c>
      <c r="Y12" s="45" t="s">
        <v>375</v>
      </c>
      <c r="Z12" s="28">
        <f t="shared" si="1"/>
        <v>42.5</v>
      </c>
      <c r="AA12" s="28">
        <f t="shared" si="2"/>
        <v>85</v>
      </c>
      <c r="AB12" s="28">
        <v>9</v>
      </c>
      <c r="AC12" s="133" t="s">
        <v>380</v>
      </c>
      <c r="AD12" s="28">
        <v>6</v>
      </c>
      <c r="AE12" s="28">
        <v>6</v>
      </c>
      <c r="AF12" s="133" t="s">
        <v>377</v>
      </c>
      <c r="AG12" s="28">
        <v>7.5</v>
      </c>
      <c r="AH12" s="28">
        <v>8</v>
      </c>
      <c r="AI12" s="133" t="s">
        <v>381</v>
      </c>
      <c r="AJ12" s="28">
        <v>26.75</v>
      </c>
      <c r="AK12" s="28">
        <v>9</v>
      </c>
      <c r="AL12" s="133" t="s">
        <v>380</v>
      </c>
      <c r="AM12" s="28">
        <f t="shared" si="3"/>
        <v>40.25</v>
      </c>
      <c r="AN12" s="28">
        <f t="shared" si="4"/>
        <v>80.5</v>
      </c>
      <c r="AO12" s="28">
        <v>8</v>
      </c>
      <c r="AP12" s="133" t="s">
        <v>381</v>
      </c>
      <c r="AQ12" s="28">
        <v>9.1999999999999993</v>
      </c>
      <c r="AR12" s="28">
        <v>10</v>
      </c>
      <c r="AS12" s="133" t="s">
        <v>375</v>
      </c>
      <c r="AT12" s="28">
        <v>8.5</v>
      </c>
      <c r="AU12" s="28">
        <v>9</v>
      </c>
      <c r="AV12" s="133" t="s">
        <v>380</v>
      </c>
      <c r="AW12" s="28">
        <v>27.5</v>
      </c>
      <c r="AX12" s="28">
        <v>10</v>
      </c>
      <c r="AY12" s="133" t="s">
        <v>375</v>
      </c>
      <c r="AZ12" s="133">
        <f t="shared" si="5"/>
        <v>45.2</v>
      </c>
      <c r="BA12" s="28">
        <f t="shared" si="6"/>
        <v>90.4</v>
      </c>
      <c r="BB12" s="28">
        <v>10</v>
      </c>
      <c r="BC12" s="133" t="s">
        <v>375</v>
      </c>
      <c r="BD12" s="28">
        <v>8</v>
      </c>
      <c r="BE12" s="28">
        <v>8</v>
      </c>
      <c r="BF12" s="133" t="str">
        <f t="shared" si="7"/>
        <v>B1</v>
      </c>
      <c r="BG12" s="28">
        <v>8</v>
      </c>
      <c r="BH12" s="28">
        <v>8</v>
      </c>
      <c r="BI12" s="133" t="str">
        <f t="shared" si="8"/>
        <v>B1</v>
      </c>
      <c r="BJ12" s="28">
        <v>28.2</v>
      </c>
      <c r="BK12" s="28">
        <v>10</v>
      </c>
      <c r="BL12" s="133" t="str">
        <f t="shared" si="9"/>
        <v>A1</v>
      </c>
      <c r="BM12" s="133">
        <f t="shared" si="10"/>
        <v>44.2</v>
      </c>
      <c r="BN12" s="28">
        <f t="shared" si="11"/>
        <v>88.4</v>
      </c>
      <c r="BO12" s="28">
        <v>9</v>
      </c>
      <c r="BP12" s="133" t="str">
        <f t="shared" si="12"/>
        <v>A2</v>
      </c>
      <c r="BQ12" s="133" t="s">
        <v>394</v>
      </c>
      <c r="BR12" s="133" t="s">
        <v>394</v>
      </c>
      <c r="BS12" s="133" t="s">
        <v>375</v>
      </c>
      <c r="BT12" s="133" t="s">
        <v>375</v>
      </c>
      <c r="BU12" s="28">
        <f t="shared" si="13"/>
        <v>219.64999999999998</v>
      </c>
      <c r="BV12" s="28">
        <f t="shared" si="14"/>
        <v>87.859999999999985</v>
      </c>
      <c r="BW12" s="28">
        <v>9</v>
      </c>
      <c r="BX12" s="133" t="str">
        <f t="shared" si="15"/>
        <v>A2</v>
      </c>
      <c r="BY12" s="133">
        <v>48.5</v>
      </c>
      <c r="BZ12" s="28">
        <v>47.5</v>
      </c>
      <c r="CA12" s="28">
        <f t="shared" si="16"/>
        <v>96</v>
      </c>
      <c r="CB12" s="133">
        <v>10</v>
      </c>
      <c r="CC12" s="133" t="str">
        <f t="shared" si="17"/>
        <v>A1</v>
      </c>
      <c r="CD12" s="133">
        <v>36.200000000000003</v>
      </c>
      <c r="CE12" s="28">
        <v>40.25</v>
      </c>
      <c r="CF12" s="26">
        <f t="shared" si="18"/>
        <v>76.45</v>
      </c>
      <c r="CG12" s="26">
        <v>8</v>
      </c>
      <c r="CH12" s="133" t="str">
        <f t="shared" si="19"/>
        <v>B1</v>
      </c>
      <c r="CI12" s="133">
        <v>46.7</v>
      </c>
      <c r="CJ12" s="133">
        <v>45.2</v>
      </c>
      <c r="CK12" s="26">
        <f t="shared" si="20"/>
        <v>91.9</v>
      </c>
      <c r="CL12" s="26">
        <v>10</v>
      </c>
      <c r="CM12" s="133" t="str">
        <f t="shared" si="21"/>
        <v>A1</v>
      </c>
      <c r="CN12" s="133">
        <v>47.2</v>
      </c>
      <c r="CO12" s="133">
        <v>44.2</v>
      </c>
      <c r="CP12" s="26">
        <f t="shared" si="22"/>
        <v>91.4</v>
      </c>
      <c r="CQ12" s="26">
        <v>10</v>
      </c>
      <c r="CR12" s="133" t="str">
        <f t="shared" si="23"/>
        <v>A1</v>
      </c>
      <c r="CS12" s="133">
        <v>42</v>
      </c>
      <c r="CT12" s="133">
        <v>42.5</v>
      </c>
      <c r="CU12" s="26">
        <f t="shared" si="24"/>
        <v>84.5</v>
      </c>
      <c r="CV12" s="26">
        <v>10</v>
      </c>
      <c r="CW12" s="26">
        <f t="shared" si="25"/>
        <v>440.25</v>
      </c>
      <c r="CX12" s="26">
        <f t="shared" si="26"/>
        <v>88.05</v>
      </c>
      <c r="CY12" s="45">
        <v>9</v>
      </c>
      <c r="CZ12" s="133" t="str">
        <f t="shared" si="27"/>
        <v>A2</v>
      </c>
      <c r="DA12" s="29"/>
      <c r="DB12" s="29"/>
      <c r="DC12" s="29"/>
      <c r="DD12" s="29"/>
      <c r="DE12" s="29"/>
      <c r="DF12" s="29"/>
      <c r="DG12" s="29"/>
      <c r="DH12" s="29"/>
      <c r="DI12" s="29"/>
      <c r="DJ12" s="29"/>
    </row>
    <row r="13" spans="1:114" s="30" customFormat="1" ht="18" customHeight="1">
      <c r="A13" s="72">
        <v>9</v>
      </c>
      <c r="B13" s="72">
        <v>9</v>
      </c>
      <c r="C13" s="8" t="s">
        <v>70</v>
      </c>
      <c r="D13" s="28">
        <v>8</v>
      </c>
      <c r="E13" s="28">
        <v>8</v>
      </c>
      <c r="F13" s="133" t="s">
        <v>381</v>
      </c>
      <c r="G13" s="28">
        <v>9</v>
      </c>
      <c r="H13" s="28">
        <v>9</v>
      </c>
      <c r="I13" s="133" t="s">
        <v>380</v>
      </c>
      <c r="J13" s="28">
        <v>24</v>
      </c>
      <c r="K13" s="28">
        <v>8</v>
      </c>
      <c r="L13" s="133" t="s">
        <v>381</v>
      </c>
      <c r="M13" s="28">
        <f t="shared" si="0"/>
        <v>41</v>
      </c>
      <c r="N13" s="28">
        <v>80</v>
      </c>
      <c r="O13" s="28">
        <v>8</v>
      </c>
      <c r="P13" s="133" t="s">
        <v>381</v>
      </c>
      <c r="Q13" s="28">
        <v>10</v>
      </c>
      <c r="R13" s="28">
        <v>10</v>
      </c>
      <c r="S13" s="133" t="s">
        <v>375</v>
      </c>
      <c r="T13" s="28">
        <v>9</v>
      </c>
      <c r="U13" s="28">
        <v>9</v>
      </c>
      <c r="V13" s="133" t="s">
        <v>380</v>
      </c>
      <c r="W13" s="26">
        <v>28.5</v>
      </c>
      <c r="X13" s="26">
        <v>10</v>
      </c>
      <c r="Y13" s="45" t="s">
        <v>375</v>
      </c>
      <c r="Z13" s="28">
        <f t="shared" si="1"/>
        <v>47.5</v>
      </c>
      <c r="AA13" s="28">
        <f t="shared" si="2"/>
        <v>95</v>
      </c>
      <c r="AB13" s="28">
        <v>10</v>
      </c>
      <c r="AC13" s="133" t="s">
        <v>375</v>
      </c>
      <c r="AD13" s="28">
        <v>4.5</v>
      </c>
      <c r="AE13" s="28">
        <v>5</v>
      </c>
      <c r="AF13" s="133" t="s">
        <v>376</v>
      </c>
      <c r="AG13" s="28">
        <v>9.5</v>
      </c>
      <c r="AH13" s="28">
        <v>10</v>
      </c>
      <c r="AI13" s="133" t="s">
        <v>375</v>
      </c>
      <c r="AJ13" s="28">
        <v>18.5</v>
      </c>
      <c r="AK13" s="28">
        <v>7</v>
      </c>
      <c r="AL13" s="133" t="s">
        <v>379</v>
      </c>
      <c r="AM13" s="28">
        <f t="shared" si="3"/>
        <v>32.5</v>
      </c>
      <c r="AN13" s="28">
        <f t="shared" si="4"/>
        <v>65</v>
      </c>
      <c r="AO13" s="28">
        <v>7</v>
      </c>
      <c r="AP13" s="133" t="s">
        <v>379</v>
      </c>
      <c r="AQ13" s="28">
        <v>9.1</v>
      </c>
      <c r="AR13" s="28">
        <v>10</v>
      </c>
      <c r="AS13" s="133" t="s">
        <v>375</v>
      </c>
      <c r="AT13" s="28">
        <v>8.1</v>
      </c>
      <c r="AU13" s="28">
        <v>9</v>
      </c>
      <c r="AV13" s="133" t="s">
        <v>380</v>
      </c>
      <c r="AW13" s="28">
        <v>27.5</v>
      </c>
      <c r="AX13" s="28">
        <v>10</v>
      </c>
      <c r="AY13" s="133" t="s">
        <v>375</v>
      </c>
      <c r="AZ13" s="133">
        <f t="shared" si="5"/>
        <v>44.7</v>
      </c>
      <c r="BA13" s="28">
        <f t="shared" si="6"/>
        <v>89.4</v>
      </c>
      <c r="BB13" s="28">
        <v>9</v>
      </c>
      <c r="BC13" s="133" t="s">
        <v>380</v>
      </c>
      <c r="BD13" s="28">
        <v>9</v>
      </c>
      <c r="BE13" s="28">
        <v>9</v>
      </c>
      <c r="BF13" s="133" t="str">
        <f t="shared" si="7"/>
        <v>A2</v>
      </c>
      <c r="BG13" s="28">
        <v>9</v>
      </c>
      <c r="BH13" s="28">
        <v>9</v>
      </c>
      <c r="BI13" s="133" t="str">
        <f t="shared" si="8"/>
        <v>A2</v>
      </c>
      <c r="BJ13" s="28">
        <v>26</v>
      </c>
      <c r="BK13" s="129">
        <v>9</v>
      </c>
      <c r="BL13" s="133" t="str">
        <f t="shared" si="9"/>
        <v>A2</v>
      </c>
      <c r="BM13" s="133">
        <f t="shared" si="10"/>
        <v>44</v>
      </c>
      <c r="BN13" s="28">
        <f t="shared" si="11"/>
        <v>88</v>
      </c>
      <c r="BO13" s="28">
        <v>9</v>
      </c>
      <c r="BP13" s="133" t="str">
        <f t="shared" si="12"/>
        <v>A2</v>
      </c>
      <c r="BQ13" s="133" t="s">
        <v>394</v>
      </c>
      <c r="BR13" s="133" t="s">
        <v>394</v>
      </c>
      <c r="BS13" s="133" t="s">
        <v>380</v>
      </c>
      <c r="BT13" s="133" t="s">
        <v>375</v>
      </c>
      <c r="BU13" s="28">
        <f t="shared" si="13"/>
        <v>209.7</v>
      </c>
      <c r="BV13" s="28">
        <f t="shared" si="14"/>
        <v>83.88</v>
      </c>
      <c r="BW13" s="28">
        <v>9</v>
      </c>
      <c r="BX13" s="133" t="str">
        <f t="shared" si="15"/>
        <v>A2</v>
      </c>
      <c r="BY13" s="133">
        <v>45</v>
      </c>
      <c r="BZ13" s="28">
        <v>41</v>
      </c>
      <c r="CA13" s="28">
        <f t="shared" si="16"/>
        <v>86</v>
      </c>
      <c r="CB13" s="133">
        <v>9</v>
      </c>
      <c r="CC13" s="133" t="str">
        <f t="shared" si="17"/>
        <v>A2</v>
      </c>
      <c r="CD13" s="133">
        <v>41.3</v>
      </c>
      <c r="CE13" s="28">
        <v>32.5</v>
      </c>
      <c r="CF13" s="26">
        <f t="shared" si="18"/>
        <v>73.8</v>
      </c>
      <c r="CG13" s="26">
        <v>8</v>
      </c>
      <c r="CH13" s="133" t="str">
        <f t="shared" si="19"/>
        <v>B1</v>
      </c>
      <c r="CI13" s="133">
        <v>39.9</v>
      </c>
      <c r="CJ13" s="133">
        <v>44.7</v>
      </c>
      <c r="CK13" s="26">
        <f t="shared" si="20"/>
        <v>84.6</v>
      </c>
      <c r="CL13" s="26">
        <v>9</v>
      </c>
      <c r="CM13" s="133" t="str">
        <f t="shared" si="21"/>
        <v>A2</v>
      </c>
      <c r="CN13" s="133">
        <v>31.8</v>
      </c>
      <c r="CO13" s="133">
        <v>44</v>
      </c>
      <c r="CP13" s="26">
        <f t="shared" si="22"/>
        <v>75.8</v>
      </c>
      <c r="CQ13" s="26">
        <v>8</v>
      </c>
      <c r="CR13" s="133" t="str">
        <f t="shared" si="23"/>
        <v>B1</v>
      </c>
      <c r="CS13" s="133">
        <v>44.5</v>
      </c>
      <c r="CT13" s="133">
        <v>47.5</v>
      </c>
      <c r="CU13" s="26">
        <f t="shared" si="24"/>
        <v>92</v>
      </c>
      <c r="CV13" s="26">
        <v>9</v>
      </c>
      <c r="CW13" s="26">
        <f t="shared" si="25"/>
        <v>412.2</v>
      </c>
      <c r="CX13" s="26">
        <f t="shared" si="26"/>
        <v>82.44</v>
      </c>
      <c r="CY13" s="45">
        <v>9</v>
      </c>
      <c r="CZ13" s="133" t="str">
        <f t="shared" si="27"/>
        <v>A2</v>
      </c>
      <c r="DA13" s="29"/>
      <c r="DB13" s="29"/>
      <c r="DC13" s="29"/>
      <c r="DD13" s="29"/>
      <c r="DE13" s="29"/>
      <c r="DF13" s="29"/>
      <c r="DG13" s="29"/>
      <c r="DH13" s="29"/>
      <c r="DI13" s="29"/>
      <c r="DJ13" s="29"/>
    </row>
    <row r="14" spans="1:114" s="30" customFormat="1" ht="18" customHeight="1">
      <c r="A14" s="72">
        <v>10</v>
      </c>
      <c r="B14" s="72">
        <v>10</v>
      </c>
      <c r="C14" s="94" t="s">
        <v>190</v>
      </c>
      <c r="D14" s="28">
        <v>9</v>
      </c>
      <c r="E14" s="28">
        <v>9</v>
      </c>
      <c r="F14" s="133" t="s">
        <v>380</v>
      </c>
      <c r="G14" s="28">
        <v>9</v>
      </c>
      <c r="H14" s="28">
        <v>9</v>
      </c>
      <c r="I14" s="133" t="s">
        <v>380</v>
      </c>
      <c r="J14" s="28">
        <v>28.2</v>
      </c>
      <c r="K14" s="28">
        <v>9.4</v>
      </c>
      <c r="L14" s="133" t="s">
        <v>375</v>
      </c>
      <c r="M14" s="28">
        <f t="shared" si="0"/>
        <v>46.2</v>
      </c>
      <c r="N14" s="28">
        <v>94</v>
      </c>
      <c r="O14" s="28">
        <v>10</v>
      </c>
      <c r="P14" s="133" t="s">
        <v>375</v>
      </c>
      <c r="Q14" s="28">
        <v>10</v>
      </c>
      <c r="R14" s="28">
        <v>10</v>
      </c>
      <c r="S14" s="133" t="s">
        <v>375</v>
      </c>
      <c r="T14" s="28">
        <v>10</v>
      </c>
      <c r="U14" s="28">
        <v>10</v>
      </c>
      <c r="V14" s="133" t="s">
        <v>375</v>
      </c>
      <c r="W14" s="26">
        <v>25</v>
      </c>
      <c r="X14" s="26">
        <v>9</v>
      </c>
      <c r="Y14" s="45" t="s">
        <v>380</v>
      </c>
      <c r="Z14" s="28">
        <f t="shared" si="1"/>
        <v>45</v>
      </c>
      <c r="AA14" s="28">
        <f t="shared" si="2"/>
        <v>90</v>
      </c>
      <c r="AB14" s="28">
        <v>9</v>
      </c>
      <c r="AC14" s="133" t="s">
        <v>380</v>
      </c>
      <c r="AD14" s="28">
        <v>9</v>
      </c>
      <c r="AE14" s="28">
        <v>9</v>
      </c>
      <c r="AF14" s="133" t="s">
        <v>380</v>
      </c>
      <c r="AG14" s="28">
        <v>9.5</v>
      </c>
      <c r="AH14" s="28">
        <v>10</v>
      </c>
      <c r="AI14" s="133" t="s">
        <v>375</v>
      </c>
      <c r="AJ14" s="28">
        <v>25.5</v>
      </c>
      <c r="AK14" s="28">
        <v>9</v>
      </c>
      <c r="AL14" s="133" t="s">
        <v>380</v>
      </c>
      <c r="AM14" s="28">
        <f t="shared" si="3"/>
        <v>44</v>
      </c>
      <c r="AN14" s="28">
        <f t="shared" si="4"/>
        <v>88</v>
      </c>
      <c r="AO14" s="28">
        <v>9</v>
      </c>
      <c r="AP14" s="133" t="s">
        <v>380</v>
      </c>
      <c r="AQ14" s="28">
        <v>10</v>
      </c>
      <c r="AR14" s="28">
        <v>10</v>
      </c>
      <c r="AS14" s="133" t="s">
        <v>375</v>
      </c>
      <c r="AT14" s="28">
        <v>10</v>
      </c>
      <c r="AU14" s="28">
        <v>10</v>
      </c>
      <c r="AV14" s="133" t="s">
        <v>375</v>
      </c>
      <c r="AW14" s="28">
        <v>29.5</v>
      </c>
      <c r="AX14" s="28">
        <v>10</v>
      </c>
      <c r="AY14" s="133" t="s">
        <v>375</v>
      </c>
      <c r="AZ14" s="133">
        <f t="shared" si="5"/>
        <v>49.5</v>
      </c>
      <c r="BA14" s="28">
        <f t="shared" si="6"/>
        <v>99</v>
      </c>
      <c r="BB14" s="28">
        <v>10</v>
      </c>
      <c r="BC14" s="133" t="s">
        <v>375</v>
      </c>
      <c r="BD14" s="28">
        <v>9</v>
      </c>
      <c r="BE14" s="28">
        <v>9</v>
      </c>
      <c r="BF14" s="133" t="str">
        <f t="shared" si="7"/>
        <v>A2</v>
      </c>
      <c r="BG14" s="28">
        <v>8.5</v>
      </c>
      <c r="BH14" s="28">
        <v>9</v>
      </c>
      <c r="BI14" s="133" t="str">
        <f t="shared" si="8"/>
        <v>A2</v>
      </c>
      <c r="BJ14" s="28">
        <v>24</v>
      </c>
      <c r="BK14" s="28">
        <f t="shared" si="28"/>
        <v>8</v>
      </c>
      <c r="BL14" s="133" t="str">
        <f t="shared" si="9"/>
        <v>B1</v>
      </c>
      <c r="BM14" s="133">
        <f t="shared" si="10"/>
        <v>41.5</v>
      </c>
      <c r="BN14" s="28">
        <f t="shared" si="11"/>
        <v>83</v>
      </c>
      <c r="BO14" s="28">
        <v>9</v>
      </c>
      <c r="BP14" s="133" t="str">
        <f t="shared" si="12"/>
        <v>A2</v>
      </c>
      <c r="BQ14" s="133" t="s">
        <v>394</v>
      </c>
      <c r="BR14" s="133" t="s">
        <v>394</v>
      </c>
      <c r="BS14" s="133" t="s">
        <v>380</v>
      </c>
      <c r="BT14" s="133" t="s">
        <v>375</v>
      </c>
      <c r="BU14" s="28">
        <f t="shared" si="13"/>
        <v>226.2</v>
      </c>
      <c r="BV14" s="28">
        <f t="shared" si="14"/>
        <v>90.47999999999999</v>
      </c>
      <c r="BW14" s="28">
        <v>10</v>
      </c>
      <c r="BX14" s="133" t="str">
        <f t="shared" si="15"/>
        <v>A1</v>
      </c>
      <c r="BY14" s="133">
        <v>48</v>
      </c>
      <c r="BZ14" s="28">
        <v>46.2</v>
      </c>
      <c r="CA14" s="28">
        <f t="shared" si="16"/>
        <v>94.2</v>
      </c>
      <c r="CB14" s="133">
        <v>10</v>
      </c>
      <c r="CC14" s="133" t="str">
        <f t="shared" si="17"/>
        <v>A1</v>
      </c>
      <c r="CD14" s="133">
        <v>41.8</v>
      </c>
      <c r="CE14" s="28">
        <v>44</v>
      </c>
      <c r="CF14" s="26">
        <f t="shared" si="18"/>
        <v>85.8</v>
      </c>
      <c r="CG14" s="26">
        <v>9</v>
      </c>
      <c r="CH14" s="133" t="str">
        <f t="shared" si="19"/>
        <v>A2</v>
      </c>
      <c r="CI14" s="133">
        <v>44.9</v>
      </c>
      <c r="CJ14" s="133">
        <v>49.5</v>
      </c>
      <c r="CK14" s="26">
        <f t="shared" si="20"/>
        <v>94.4</v>
      </c>
      <c r="CL14" s="26">
        <v>10</v>
      </c>
      <c r="CM14" s="133" t="str">
        <f t="shared" si="21"/>
        <v>A1</v>
      </c>
      <c r="CN14" s="133">
        <v>43.5</v>
      </c>
      <c r="CO14" s="133">
        <v>41.5</v>
      </c>
      <c r="CP14" s="26">
        <f t="shared" si="22"/>
        <v>85</v>
      </c>
      <c r="CQ14" s="26">
        <v>9</v>
      </c>
      <c r="CR14" s="133" t="str">
        <f t="shared" si="23"/>
        <v>A2</v>
      </c>
      <c r="CS14" s="133">
        <v>45.5</v>
      </c>
      <c r="CT14" s="133">
        <v>45</v>
      </c>
      <c r="CU14" s="26">
        <f t="shared" si="24"/>
        <v>90.5</v>
      </c>
      <c r="CV14" s="26">
        <v>10</v>
      </c>
      <c r="CW14" s="26">
        <f t="shared" si="25"/>
        <v>449.9</v>
      </c>
      <c r="CX14" s="26">
        <f t="shared" si="26"/>
        <v>89.97999999999999</v>
      </c>
      <c r="CY14" s="45">
        <v>9</v>
      </c>
      <c r="CZ14" s="133" t="str">
        <f t="shared" si="27"/>
        <v>A2</v>
      </c>
      <c r="DA14" s="29"/>
      <c r="DB14" s="29"/>
      <c r="DC14" s="29"/>
      <c r="DD14" s="29"/>
      <c r="DE14" s="29"/>
      <c r="DF14" s="29"/>
      <c r="DG14" s="29"/>
      <c r="DH14" s="29"/>
      <c r="DI14" s="29"/>
      <c r="DJ14" s="29"/>
    </row>
    <row r="15" spans="1:114" s="30" customFormat="1" ht="18" customHeight="1">
      <c r="A15" s="72">
        <v>11</v>
      </c>
      <c r="B15" s="72">
        <v>11</v>
      </c>
      <c r="C15" s="94" t="s">
        <v>153</v>
      </c>
      <c r="D15" s="28">
        <v>8</v>
      </c>
      <c r="E15" s="28">
        <v>8</v>
      </c>
      <c r="F15" s="133" t="s">
        <v>381</v>
      </c>
      <c r="G15" s="28">
        <v>8</v>
      </c>
      <c r="H15" s="28">
        <v>8</v>
      </c>
      <c r="I15" s="133" t="s">
        <v>381</v>
      </c>
      <c r="J15" s="28">
        <v>26.4</v>
      </c>
      <c r="K15" s="28">
        <v>8.8000000000000007</v>
      </c>
      <c r="L15" s="133" t="s">
        <v>380</v>
      </c>
      <c r="M15" s="28">
        <f t="shared" si="0"/>
        <v>42.4</v>
      </c>
      <c r="N15" s="28">
        <v>88</v>
      </c>
      <c r="O15" s="28">
        <v>9</v>
      </c>
      <c r="P15" s="133" t="s">
        <v>380</v>
      </c>
      <c r="Q15" s="28">
        <v>10</v>
      </c>
      <c r="R15" s="28">
        <v>10</v>
      </c>
      <c r="S15" s="133" t="s">
        <v>375</v>
      </c>
      <c r="T15" s="28">
        <v>9</v>
      </c>
      <c r="U15" s="28">
        <v>9</v>
      </c>
      <c r="V15" s="133" t="s">
        <v>380</v>
      </c>
      <c r="W15" s="26">
        <v>28</v>
      </c>
      <c r="X15" s="26">
        <v>10</v>
      </c>
      <c r="Y15" s="45" t="s">
        <v>375</v>
      </c>
      <c r="Z15" s="28">
        <f t="shared" si="1"/>
        <v>47</v>
      </c>
      <c r="AA15" s="28">
        <f t="shared" si="2"/>
        <v>94</v>
      </c>
      <c r="AB15" s="28">
        <v>10</v>
      </c>
      <c r="AC15" s="133" t="s">
        <v>375</v>
      </c>
      <c r="AD15" s="28">
        <v>8.5</v>
      </c>
      <c r="AE15" s="28">
        <v>9</v>
      </c>
      <c r="AF15" s="133" t="s">
        <v>380</v>
      </c>
      <c r="AG15" s="28">
        <v>9.5</v>
      </c>
      <c r="AH15" s="28">
        <v>10</v>
      </c>
      <c r="AI15" s="133" t="s">
        <v>375</v>
      </c>
      <c r="AJ15" s="28">
        <v>18.5</v>
      </c>
      <c r="AK15" s="28">
        <v>7</v>
      </c>
      <c r="AL15" s="133" t="s">
        <v>379</v>
      </c>
      <c r="AM15" s="28">
        <f t="shared" si="3"/>
        <v>36.5</v>
      </c>
      <c r="AN15" s="28">
        <f t="shared" si="4"/>
        <v>73</v>
      </c>
      <c r="AO15" s="28">
        <v>8</v>
      </c>
      <c r="AP15" s="133" t="s">
        <v>381</v>
      </c>
      <c r="AQ15" s="28">
        <v>9.8000000000000007</v>
      </c>
      <c r="AR15" s="28">
        <v>10</v>
      </c>
      <c r="AS15" s="133" t="s">
        <v>375</v>
      </c>
      <c r="AT15" s="28">
        <v>10</v>
      </c>
      <c r="AU15" s="28">
        <v>10</v>
      </c>
      <c r="AV15" s="133" t="s">
        <v>375</v>
      </c>
      <c r="AW15" s="28">
        <v>26.5</v>
      </c>
      <c r="AX15" s="28">
        <v>9</v>
      </c>
      <c r="AY15" s="133" t="s">
        <v>380</v>
      </c>
      <c r="AZ15" s="133">
        <f t="shared" si="5"/>
        <v>46.3</v>
      </c>
      <c r="BA15" s="28">
        <f t="shared" si="6"/>
        <v>92.6</v>
      </c>
      <c r="BB15" s="28">
        <v>10</v>
      </c>
      <c r="BC15" s="133" t="s">
        <v>375</v>
      </c>
      <c r="BD15" s="28">
        <v>8.5</v>
      </c>
      <c r="BE15" s="28">
        <v>9</v>
      </c>
      <c r="BF15" s="133" t="str">
        <f t="shared" si="7"/>
        <v>A2</v>
      </c>
      <c r="BG15" s="28">
        <v>9.5</v>
      </c>
      <c r="BH15" s="28">
        <v>10</v>
      </c>
      <c r="BI15" s="133" t="str">
        <f t="shared" si="8"/>
        <v>A1</v>
      </c>
      <c r="BJ15" s="28">
        <v>23</v>
      </c>
      <c r="BK15" s="129">
        <v>8</v>
      </c>
      <c r="BL15" s="133" t="str">
        <f t="shared" si="9"/>
        <v>B1</v>
      </c>
      <c r="BM15" s="133">
        <f t="shared" si="10"/>
        <v>41</v>
      </c>
      <c r="BN15" s="28">
        <f t="shared" si="11"/>
        <v>82</v>
      </c>
      <c r="BO15" s="28">
        <v>9</v>
      </c>
      <c r="BP15" s="133" t="str">
        <f t="shared" si="12"/>
        <v>A2</v>
      </c>
      <c r="BQ15" s="133" t="s">
        <v>394</v>
      </c>
      <c r="BR15" s="133" t="s">
        <v>394</v>
      </c>
      <c r="BS15" s="133" t="s">
        <v>380</v>
      </c>
      <c r="BT15" s="133" t="s">
        <v>375</v>
      </c>
      <c r="BU15" s="28">
        <f t="shared" si="13"/>
        <v>213.2</v>
      </c>
      <c r="BV15" s="28">
        <f t="shared" si="14"/>
        <v>85.28</v>
      </c>
      <c r="BW15" s="28">
        <v>9</v>
      </c>
      <c r="BX15" s="133" t="str">
        <f t="shared" si="15"/>
        <v>A2</v>
      </c>
      <c r="BY15" s="133">
        <v>36</v>
      </c>
      <c r="BZ15" s="28">
        <v>42.4</v>
      </c>
      <c r="CA15" s="28">
        <f t="shared" si="16"/>
        <v>78.400000000000006</v>
      </c>
      <c r="CB15" s="133">
        <v>8</v>
      </c>
      <c r="CC15" s="133" t="str">
        <f t="shared" si="17"/>
        <v>B1</v>
      </c>
      <c r="CD15" s="133">
        <v>42.4</v>
      </c>
      <c r="CE15" s="28">
        <v>36.5</v>
      </c>
      <c r="CF15" s="26">
        <f t="shared" si="18"/>
        <v>78.900000000000006</v>
      </c>
      <c r="CG15" s="26">
        <v>8</v>
      </c>
      <c r="CH15" s="133" t="str">
        <f t="shared" si="19"/>
        <v>B1</v>
      </c>
      <c r="CI15" s="133">
        <v>38.4</v>
      </c>
      <c r="CJ15" s="133">
        <v>46.3</v>
      </c>
      <c r="CK15" s="26">
        <f t="shared" si="20"/>
        <v>84.699999999999989</v>
      </c>
      <c r="CL15" s="26">
        <v>9</v>
      </c>
      <c r="CM15" s="133" t="str">
        <f t="shared" si="21"/>
        <v>A2</v>
      </c>
      <c r="CN15" s="133">
        <v>42.1</v>
      </c>
      <c r="CO15" s="133">
        <v>41</v>
      </c>
      <c r="CP15" s="26">
        <f t="shared" si="22"/>
        <v>83.1</v>
      </c>
      <c r="CQ15" s="26">
        <v>9</v>
      </c>
      <c r="CR15" s="133" t="str">
        <f t="shared" si="23"/>
        <v>A2</v>
      </c>
      <c r="CS15" s="133">
        <v>38</v>
      </c>
      <c r="CT15" s="133">
        <v>47</v>
      </c>
      <c r="CU15" s="26">
        <f t="shared" si="24"/>
        <v>85</v>
      </c>
      <c r="CV15" s="26">
        <v>9</v>
      </c>
      <c r="CW15" s="26">
        <f t="shared" si="25"/>
        <v>410.1</v>
      </c>
      <c r="CX15" s="26">
        <f t="shared" si="26"/>
        <v>82.02000000000001</v>
      </c>
      <c r="CY15" s="45">
        <v>9</v>
      </c>
      <c r="CZ15" s="133" t="str">
        <f t="shared" si="27"/>
        <v>A2</v>
      </c>
      <c r="DA15" s="29"/>
      <c r="DB15" s="29"/>
      <c r="DC15" s="29"/>
      <c r="DD15" s="29"/>
      <c r="DE15" s="29"/>
      <c r="DF15" s="29"/>
      <c r="DG15" s="29"/>
      <c r="DH15" s="29"/>
      <c r="DI15" s="29"/>
      <c r="DJ15" s="29"/>
    </row>
    <row r="16" spans="1:114" s="30" customFormat="1" ht="18" customHeight="1">
      <c r="A16" s="15">
        <v>12</v>
      </c>
      <c r="B16" s="15">
        <v>12</v>
      </c>
      <c r="C16" s="9" t="s">
        <v>141</v>
      </c>
      <c r="D16" s="26">
        <v>10</v>
      </c>
      <c r="E16" s="26">
        <v>10</v>
      </c>
      <c r="F16" s="45" t="s">
        <v>375</v>
      </c>
      <c r="G16" s="26">
        <v>10</v>
      </c>
      <c r="H16" s="26">
        <v>10</v>
      </c>
      <c r="I16" s="45" t="s">
        <v>375</v>
      </c>
      <c r="J16" s="26">
        <v>29.4</v>
      </c>
      <c r="K16" s="26">
        <v>9.8000000000000007</v>
      </c>
      <c r="L16" s="45" t="s">
        <v>375</v>
      </c>
      <c r="M16" s="28">
        <f t="shared" si="0"/>
        <v>49.4</v>
      </c>
      <c r="N16" s="28">
        <v>98</v>
      </c>
      <c r="O16" s="26">
        <v>10</v>
      </c>
      <c r="P16" s="45" t="s">
        <v>375</v>
      </c>
      <c r="Q16" s="26">
        <v>10</v>
      </c>
      <c r="R16" s="26">
        <v>10</v>
      </c>
      <c r="S16" s="45" t="s">
        <v>375</v>
      </c>
      <c r="T16" s="26">
        <v>8.5</v>
      </c>
      <c r="U16" s="26">
        <v>9</v>
      </c>
      <c r="V16" s="45" t="s">
        <v>380</v>
      </c>
      <c r="W16" s="26">
        <v>30</v>
      </c>
      <c r="X16" s="26">
        <v>10</v>
      </c>
      <c r="Y16" s="45" t="s">
        <v>375</v>
      </c>
      <c r="Z16" s="28">
        <f t="shared" si="1"/>
        <v>48.5</v>
      </c>
      <c r="AA16" s="28">
        <f t="shared" si="2"/>
        <v>97</v>
      </c>
      <c r="AB16" s="26">
        <v>10</v>
      </c>
      <c r="AC16" s="45" t="s">
        <v>375</v>
      </c>
      <c r="AD16" s="26">
        <v>8.5</v>
      </c>
      <c r="AE16" s="26">
        <v>9</v>
      </c>
      <c r="AF16" s="45" t="s">
        <v>380</v>
      </c>
      <c r="AG16" s="26">
        <v>9.5</v>
      </c>
      <c r="AH16" s="26">
        <v>10</v>
      </c>
      <c r="AI16" s="45" t="s">
        <v>375</v>
      </c>
      <c r="AJ16" s="26">
        <v>23.5</v>
      </c>
      <c r="AK16" s="26">
        <v>8</v>
      </c>
      <c r="AL16" s="45" t="s">
        <v>381</v>
      </c>
      <c r="AM16" s="28">
        <f t="shared" si="3"/>
        <v>41.5</v>
      </c>
      <c r="AN16" s="28">
        <f t="shared" si="4"/>
        <v>83</v>
      </c>
      <c r="AO16" s="26">
        <v>9</v>
      </c>
      <c r="AP16" s="45" t="s">
        <v>380</v>
      </c>
      <c r="AQ16" s="26">
        <v>10</v>
      </c>
      <c r="AR16" s="26">
        <v>10</v>
      </c>
      <c r="AS16" s="45" t="s">
        <v>375</v>
      </c>
      <c r="AT16" s="26">
        <v>10</v>
      </c>
      <c r="AU16" s="26">
        <v>10</v>
      </c>
      <c r="AV16" s="45" t="s">
        <v>375</v>
      </c>
      <c r="AW16" s="26">
        <v>30</v>
      </c>
      <c r="AX16" s="26">
        <v>10</v>
      </c>
      <c r="AY16" s="133" t="s">
        <v>375</v>
      </c>
      <c r="AZ16" s="133">
        <f t="shared" si="5"/>
        <v>50</v>
      </c>
      <c r="BA16" s="28">
        <f t="shared" si="6"/>
        <v>100</v>
      </c>
      <c r="BB16" s="26">
        <v>10</v>
      </c>
      <c r="BC16" s="45" t="s">
        <v>375</v>
      </c>
      <c r="BD16" s="26">
        <v>10</v>
      </c>
      <c r="BE16" s="26">
        <v>10</v>
      </c>
      <c r="BF16" s="133" t="str">
        <f t="shared" si="7"/>
        <v>A1</v>
      </c>
      <c r="BG16" s="26">
        <v>10</v>
      </c>
      <c r="BH16" s="26">
        <v>10</v>
      </c>
      <c r="BI16" s="133" t="str">
        <f t="shared" si="8"/>
        <v>A1</v>
      </c>
      <c r="BJ16" s="26">
        <v>29</v>
      </c>
      <c r="BK16" s="129">
        <v>10</v>
      </c>
      <c r="BL16" s="133" t="str">
        <f t="shared" si="9"/>
        <v>A1</v>
      </c>
      <c r="BM16" s="133">
        <f t="shared" si="10"/>
        <v>49</v>
      </c>
      <c r="BN16" s="28">
        <f t="shared" si="11"/>
        <v>98</v>
      </c>
      <c r="BO16" s="26">
        <v>10</v>
      </c>
      <c r="BP16" s="133" t="str">
        <f t="shared" si="12"/>
        <v>A1</v>
      </c>
      <c r="BQ16" s="45" t="s">
        <v>394</v>
      </c>
      <c r="BR16" s="45" t="s">
        <v>394</v>
      </c>
      <c r="BS16" s="45" t="s">
        <v>380</v>
      </c>
      <c r="BT16" s="133" t="s">
        <v>375</v>
      </c>
      <c r="BU16" s="28">
        <f t="shared" si="13"/>
        <v>238.4</v>
      </c>
      <c r="BV16" s="28">
        <f t="shared" si="14"/>
        <v>95.36</v>
      </c>
      <c r="BW16" s="26">
        <v>10</v>
      </c>
      <c r="BX16" s="133" t="str">
        <f t="shared" si="15"/>
        <v>A1</v>
      </c>
      <c r="BY16" s="133">
        <v>46</v>
      </c>
      <c r="BZ16" s="28">
        <v>49.4</v>
      </c>
      <c r="CA16" s="28">
        <f t="shared" si="16"/>
        <v>95.4</v>
      </c>
      <c r="CB16" s="133">
        <v>10</v>
      </c>
      <c r="CC16" s="133" t="str">
        <f t="shared" si="17"/>
        <v>A1</v>
      </c>
      <c r="CD16" s="133">
        <v>43.6</v>
      </c>
      <c r="CE16" s="28">
        <v>41.5</v>
      </c>
      <c r="CF16" s="26">
        <f t="shared" si="18"/>
        <v>85.1</v>
      </c>
      <c r="CG16" s="26">
        <v>9</v>
      </c>
      <c r="CH16" s="133" t="str">
        <f t="shared" si="19"/>
        <v>A2</v>
      </c>
      <c r="CI16" s="133">
        <v>43.5</v>
      </c>
      <c r="CJ16" s="133">
        <v>50</v>
      </c>
      <c r="CK16" s="26">
        <f t="shared" si="20"/>
        <v>93.5</v>
      </c>
      <c r="CL16" s="26">
        <v>10</v>
      </c>
      <c r="CM16" s="133" t="str">
        <f t="shared" si="21"/>
        <v>A1</v>
      </c>
      <c r="CN16" s="133">
        <v>43.5</v>
      </c>
      <c r="CO16" s="133">
        <v>49</v>
      </c>
      <c r="CP16" s="26">
        <f t="shared" si="22"/>
        <v>92.5</v>
      </c>
      <c r="CQ16" s="26">
        <v>10</v>
      </c>
      <c r="CR16" s="133" t="str">
        <f t="shared" si="23"/>
        <v>A1</v>
      </c>
      <c r="CS16" s="133">
        <v>48.5</v>
      </c>
      <c r="CT16" s="133">
        <v>48.5</v>
      </c>
      <c r="CU16" s="26">
        <f t="shared" si="24"/>
        <v>97</v>
      </c>
      <c r="CV16" s="26">
        <v>10</v>
      </c>
      <c r="CW16" s="26">
        <f t="shared" si="25"/>
        <v>463.5</v>
      </c>
      <c r="CX16" s="26">
        <f t="shared" si="26"/>
        <v>92.7</v>
      </c>
      <c r="CY16" s="45">
        <v>10</v>
      </c>
      <c r="CZ16" s="133" t="str">
        <f t="shared" si="27"/>
        <v>A1</v>
      </c>
      <c r="DA16" s="29"/>
      <c r="DB16" s="29"/>
      <c r="DC16" s="29"/>
      <c r="DD16" s="29"/>
      <c r="DE16" s="29"/>
      <c r="DF16" s="29"/>
      <c r="DG16" s="29"/>
      <c r="DH16" s="29"/>
      <c r="DI16" s="29"/>
      <c r="DJ16" s="29"/>
    </row>
    <row r="17" spans="1:114" s="30" customFormat="1" ht="18" customHeight="1">
      <c r="A17" s="15">
        <v>13</v>
      </c>
      <c r="B17" s="15">
        <v>13</v>
      </c>
      <c r="C17" s="9" t="s">
        <v>142</v>
      </c>
      <c r="D17" s="26">
        <v>7</v>
      </c>
      <c r="E17" s="26">
        <v>7</v>
      </c>
      <c r="F17" s="45" t="s">
        <v>379</v>
      </c>
      <c r="G17" s="26">
        <v>7.5</v>
      </c>
      <c r="H17" s="26">
        <v>8</v>
      </c>
      <c r="I17" s="45" t="s">
        <v>381</v>
      </c>
      <c r="J17" s="26">
        <v>20</v>
      </c>
      <c r="K17" s="26">
        <v>6.7</v>
      </c>
      <c r="L17" s="45" t="s">
        <v>379</v>
      </c>
      <c r="M17" s="28">
        <f t="shared" si="0"/>
        <v>34.5</v>
      </c>
      <c r="N17" s="28">
        <v>67</v>
      </c>
      <c r="O17" s="26">
        <v>7</v>
      </c>
      <c r="P17" s="45" t="s">
        <v>379</v>
      </c>
      <c r="Q17" s="26">
        <v>8</v>
      </c>
      <c r="R17" s="26">
        <v>8</v>
      </c>
      <c r="S17" s="45" t="s">
        <v>381</v>
      </c>
      <c r="T17" s="26">
        <v>7.5</v>
      </c>
      <c r="U17" s="26">
        <v>8</v>
      </c>
      <c r="V17" s="45" t="s">
        <v>381</v>
      </c>
      <c r="W17" s="26">
        <v>28.5</v>
      </c>
      <c r="X17" s="26">
        <v>10</v>
      </c>
      <c r="Y17" s="45" t="s">
        <v>375</v>
      </c>
      <c r="Z17" s="28">
        <f t="shared" si="1"/>
        <v>44</v>
      </c>
      <c r="AA17" s="28">
        <f t="shared" si="2"/>
        <v>88</v>
      </c>
      <c r="AB17" s="26">
        <v>9</v>
      </c>
      <c r="AC17" s="45" t="s">
        <v>380</v>
      </c>
      <c r="AD17" s="26">
        <v>5.5</v>
      </c>
      <c r="AE17" s="26">
        <v>6</v>
      </c>
      <c r="AF17" s="45" t="s">
        <v>377</v>
      </c>
      <c r="AG17" s="26">
        <v>8</v>
      </c>
      <c r="AH17" s="26">
        <v>8</v>
      </c>
      <c r="AI17" s="45" t="s">
        <v>381</v>
      </c>
      <c r="AJ17" s="26">
        <v>21</v>
      </c>
      <c r="AK17" s="26">
        <v>7</v>
      </c>
      <c r="AL17" s="45" t="s">
        <v>379</v>
      </c>
      <c r="AM17" s="28">
        <f t="shared" si="3"/>
        <v>34.5</v>
      </c>
      <c r="AN17" s="28">
        <f t="shared" si="4"/>
        <v>69</v>
      </c>
      <c r="AO17" s="26">
        <v>7</v>
      </c>
      <c r="AP17" s="45" t="s">
        <v>379</v>
      </c>
      <c r="AQ17" s="26">
        <v>7.5</v>
      </c>
      <c r="AR17" s="26">
        <v>8</v>
      </c>
      <c r="AS17" s="45" t="s">
        <v>381</v>
      </c>
      <c r="AT17" s="26">
        <v>6.2</v>
      </c>
      <c r="AU17" s="26">
        <v>7</v>
      </c>
      <c r="AV17" s="45" t="s">
        <v>379</v>
      </c>
      <c r="AW17" s="26">
        <v>21</v>
      </c>
      <c r="AX17" s="26">
        <v>7</v>
      </c>
      <c r="AY17" s="133" t="s">
        <v>379</v>
      </c>
      <c r="AZ17" s="133">
        <f t="shared" si="5"/>
        <v>34.700000000000003</v>
      </c>
      <c r="BA17" s="28">
        <f t="shared" si="6"/>
        <v>69.400000000000006</v>
      </c>
      <c r="BB17" s="26">
        <v>7</v>
      </c>
      <c r="BC17" s="45" t="s">
        <v>379</v>
      </c>
      <c r="BD17" s="26">
        <v>6.5</v>
      </c>
      <c r="BE17" s="26">
        <v>7</v>
      </c>
      <c r="BF17" s="133" t="str">
        <f t="shared" si="7"/>
        <v>B2</v>
      </c>
      <c r="BG17" s="26">
        <v>8.5</v>
      </c>
      <c r="BH17" s="26">
        <v>9</v>
      </c>
      <c r="BI17" s="133" t="str">
        <f t="shared" si="8"/>
        <v>A2</v>
      </c>
      <c r="BJ17" s="26">
        <v>19.2</v>
      </c>
      <c r="BK17" s="28">
        <v>7</v>
      </c>
      <c r="BL17" s="133" t="str">
        <f t="shared" si="9"/>
        <v>B2</v>
      </c>
      <c r="BM17" s="133">
        <f t="shared" si="10"/>
        <v>34.200000000000003</v>
      </c>
      <c r="BN17" s="28">
        <f t="shared" si="11"/>
        <v>68.400000000000006</v>
      </c>
      <c r="BO17" s="26">
        <v>7</v>
      </c>
      <c r="BP17" s="133" t="str">
        <f t="shared" si="12"/>
        <v>B2</v>
      </c>
      <c r="BQ17" s="45" t="s">
        <v>395</v>
      </c>
      <c r="BR17" s="45" t="s">
        <v>394</v>
      </c>
      <c r="BS17" s="45" t="s">
        <v>381</v>
      </c>
      <c r="BT17" s="133" t="s">
        <v>381</v>
      </c>
      <c r="BU17" s="28">
        <f t="shared" si="13"/>
        <v>181.89999999999998</v>
      </c>
      <c r="BV17" s="28">
        <f t="shared" si="14"/>
        <v>72.759999999999991</v>
      </c>
      <c r="BW17" s="26">
        <v>8</v>
      </c>
      <c r="BX17" s="133" t="str">
        <f t="shared" si="15"/>
        <v>B1</v>
      </c>
      <c r="BY17" s="133">
        <v>30</v>
      </c>
      <c r="BZ17" s="28">
        <v>34.5</v>
      </c>
      <c r="CA17" s="28">
        <f t="shared" si="16"/>
        <v>64.5</v>
      </c>
      <c r="CB17" s="133">
        <v>7</v>
      </c>
      <c r="CC17" s="133" t="str">
        <f t="shared" si="17"/>
        <v>B2</v>
      </c>
      <c r="CD17" s="133">
        <v>34.299999999999997</v>
      </c>
      <c r="CE17" s="28">
        <v>34.5</v>
      </c>
      <c r="CF17" s="26">
        <f t="shared" si="18"/>
        <v>68.8</v>
      </c>
      <c r="CG17" s="26">
        <v>7</v>
      </c>
      <c r="CH17" s="133" t="str">
        <f t="shared" si="19"/>
        <v>B2</v>
      </c>
      <c r="CI17" s="133">
        <v>26.2</v>
      </c>
      <c r="CJ17" s="133">
        <v>34.700000000000003</v>
      </c>
      <c r="CK17" s="26">
        <f t="shared" si="20"/>
        <v>60.900000000000006</v>
      </c>
      <c r="CL17" s="26">
        <v>7</v>
      </c>
      <c r="CM17" s="133" t="str">
        <f t="shared" si="21"/>
        <v>B2</v>
      </c>
      <c r="CN17" s="133">
        <v>25.9</v>
      </c>
      <c r="CO17" s="133">
        <v>34.200000000000003</v>
      </c>
      <c r="CP17" s="26">
        <f t="shared" si="22"/>
        <v>60.1</v>
      </c>
      <c r="CQ17" s="26">
        <v>7</v>
      </c>
      <c r="CR17" s="133" t="str">
        <f t="shared" si="23"/>
        <v>B2</v>
      </c>
      <c r="CS17" s="133">
        <v>36</v>
      </c>
      <c r="CT17" s="133">
        <v>44</v>
      </c>
      <c r="CU17" s="26">
        <f t="shared" si="24"/>
        <v>80</v>
      </c>
      <c r="CV17" s="26">
        <v>7</v>
      </c>
      <c r="CW17" s="26">
        <f t="shared" si="25"/>
        <v>334.3</v>
      </c>
      <c r="CX17" s="26">
        <f t="shared" si="26"/>
        <v>66.86</v>
      </c>
      <c r="CY17" s="45">
        <v>7</v>
      </c>
      <c r="CZ17" s="133" t="str">
        <f t="shared" si="27"/>
        <v>B2</v>
      </c>
      <c r="DA17" s="29"/>
      <c r="DB17" s="29"/>
      <c r="DC17" s="29"/>
      <c r="DD17" s="29"/>
      <c r="DE17" s="29"/>
      <c r="DF17" s="29"/>
      <c r="DG17" s="29"/>
      <c r="DH17" s="29"/>
      <c r="DI17" s="29"/>
      <c r="DJ17" s="29"/>
    </row>
    <row r="18" spans="1:114" s="29" customFormat="1" ht="18" customHeight="1">
      <c r="A18" s="72">
        <v>14</v>
      </c>
      <c r="B18" s="72">
        <v>14</v>
      </c>
      <c r="C18" s="9" t="s">
        <v>144</v>
      </c>
      <c r="D18" s="26">
        <v>9</v>
      </c>
      <c r="E18" s="26">
        <v>9</v>
      </c>
      <c r="F18" s="45" t="s">
        <v>380</v>
      </c>
      <c r="G18" s="26">
        <v>9</v>
      </c>
      <c r="H18" s="26">
        <v>9</v>
      </c>
      <c r="I18" s="45" t="s">
        <v>380</v>
      </c>
      <c r="J18" s="26">
        <v>26</v>
      </c>
      <c r="K18" s="26">
        <v>8.6999999999999993</v>
      </c>
      <c r="L18" s="45" t="s">
        <v>380</v>
      </c>
      <c r="M18" s="28">
        <f t="shared" si="0"/>
        <v>44</v>
      </c>
      <c r="N18" s="28">
        <v>87</v>
      </c>
      <c r="O18" s="26">
        <v>9</v>
      </c>
      <c r="P18" s="45" t="s">
        <v>380</v>
      </c>
      <c r="Q18" s="26">
        <v>9.5</v>
      </c>
      <c r="R18" s="26">
        <v>10</v>
      </c>
      <c r="S18" s="45" t="s">
        <v>375</v>
      </c>
      <c r="T18" s="26">
        <v>9</v>
      </c>
      <c r="U18" s="26">
        <v>9</v>
      </c>
      <c r="V18" s="45" t="s">
        <v>380</v>
      </c>
      <c r="W18" s="26">
        <v>30</v>
      </c>
      <c r="X18" s="26">
        <v>10</v>
      </c>
      <c r="Y18" s="45" t="s">
        <v>375</v>
      </c>
      <c r="Z18" s="28">
        <f t="shared" si="1"/>
        <v>48.5</v>
      </c>
      <c r="AA18" s="28">
        <f t="shared" si="2"/>
        <v>97</v>
      </c>
      <c r="AB18" s="26">
        <v>10</v>
      </c>
      <c r="AC18" s="45" t="s">
        <v>375</v>
      </c>
      <c r="AD18" s="26">
        <v>6.5</v>
      </c>
      <c r="AE18" s="26">
        <v>7</v>
      </c>
      <c r="AF18" s="45" t="s">
        <v>379</v>
      </c>
      <c r="AG18" s="26">
        <v>6.5</v>
      </c>
      <c r="AH18" s="26">
        <v>7</v>
      </c>
      <c r="AI18" s="45" t="s">
        <v>379</v>
      </c>
      <c r="AJ18" s="26">
        <v>23</v>
      </c>
      <c r="AK18" s="26">
        <v>8</v>
      </c>
      <c r="AL18" s="45" t="s">
        <v>381</v>
      </c>
      <c r="AM18" s="28">
        <f t="shared" si="3"/>
        <v>36</v>
      </c>
      <c r="AN18" s="28">
        <f t="shared" si="4"/>
        <v>72</v>
      </c>
      <c r="AO18" s="26">
        <v>8</v>
      </c>
      <c r="AP18" s="45" t="s">
        <v>381</v>
      </c>
      <c r="AQ18" s="26">
        <v>8.1</v>
      </c>
      <c r="AR18" s="26">
        <v>9</v>
      </c>
      <c r="AS18" s="45" t="s">
        <v>380</v>
      </c>
      <c r="AT18" s="26">
        <v>8.1</v>
      </c>
      <c r="AU18" s="26">
        <v>9</v>
      </c>
      <c r="AV18" s="45" t="s">
        <v>380</v>
      </c>
      <c r="AW18" s="26">
        <v>25</v>
      </c>
      <c r="AX18" s="26">
        <v>9</v>
      </c>
      <c r="AY18" s="133" t="s">
        <v>380</v>
      </c>
      <c r="AZ18" s="133">
        <f t="shared" si="5"/>
        <v>41.2</v>
      </c>
      <c r="BA18" s="28">
        <f t="shared" si="6"/>
        <v>82.4</v>
      </c>
      <c r="BB18" s="26">
        <v>9</v>
      </c>
      <c r="BC18" s="45" t="s">
        <v>380</v>
      </c>
      <c r="BD18" s="26">
        <v>10</v>
      </c>
      <c r="BE18" s="26">
        <v>10</v>
      </c>
      <c r="BF18" s="133" t="str">
        <f t="shared" si="7"/>
        <v>A1</v>
      </c>
      <c r="BG18" s="26">
        <v>9</v>
      </c>
      <c r="BH18" s="26">
        <v>9</v>
      </c>
      <c r="BI18" s="133" t="str">
        <f t="shared" si="8"/>
        <v>A2</v>
      </c>
      <c r="BJ18" s="26">
        <v>25.2</v>
      </c>
      <c r="BK18" s="28">
        <v>9</v>
      </c>
      <c r="BL18" s="133" t="str">
        <f t="shared" si="9"/>
        <v>A2</v>
      </c>
      <c r="BM18" s="133">
        <f t="shared" si="10"/>
        <v>44.2</v>
      </c>
      <c r="BN18" s="28">
        <f t="shared" si="11"/>
        <v>88.4</v>
      </c>
      <c r="BO18" s="26">
        <v>9</v>
      </c>
      <c r="BP18" s="133" t="str">
        <f t="shared" si="12"/>
        <v>A2</v>
      </c>
      <c r="BQ18" s="45" t="s">
        <v>395</v>
      </c>
      <c r="BR18" s="45" t="s">
        <v>394</v>
      </c>
      <c r="BS18" s="45" t="s">
        <v>375</v>
      </c>
      <c r="BT18" s="45" t="s">
        <v>375</v>
      </c>
      <c r="BU18" s="28">
        <f t="shared" si="13"/>
        <v>213.89999999999998</v>
      </c>
      <c r="BV18" s="28">
        <f t="shared" si="14"/>
        <v>85.559999999999988</v>
      </c>
      <c r="BW18" s="26">
        <v>9</v>
      </c>
      <c r="BX18" s="133" t="str">
        <f t="shared" si="15"/>
        <v>A2</v>
      </c>
      <c r="BY18" s="133">
        <v>43</v>
      </c>
      <c r="BZ18" s="28">
        <v>44</v>
      </c>
      <c r="CA18" s="28">
        <f t="shared" si="16"/>
        <v>87</v>
      </c>
      <c r="CB18" s="133">
        <v>9</v>
      </c>
      <c r="CC18" s="133" t="str">
        <f t="shared" si="17"/>
        <v>A2</v>
      </c>
      <c r="CD18" s="133">
        <v>40.799999999999997</v>
      </c>
      <c r="CE18" s="28">
        <v>36</v>
      </c>
      <c r="CF18" s="26">
        <f t="shared" si="18"/>
        <v>76.8</v>
      </c>
      <c r="CG18" s="26">
        <v>8</v>
      </c>
      <c r="CH18" s="133" t="str">
        <f t="shared" si="19"/>
        <v>B1</v>
      </c>
      <c r="CI18" s="133">
        <v>39.1</v>
      </c>
      <c r="CJ18" s="133">
        <v>41.2</v>
      </c>
      <c r="CK18" s="26">
        <f t="shared" si="20"/>
        <v>80.300000000000011</v>
      </c>
      <c r="CL18" s="26">
        <v>9</v>
      </c>
      <c r="CM18" s="133" t="str">
        <f t="shared" si="21"/>
        <v>A2</v>
      </c>
      <c r="CN18" s="133">
        <v>42.7</v>
      </c>
      <c r="CO18" s="133">
        <v>44.2</v>
      </c>
      <c r="CP18" s="26">
        <f t="shared" si="22"/>
        <v>86.9</v>
      </c>
      <c r="CQ18" s="26">
        <v>9</v>
      </c>
      <c r="CR18" s="133" t="str">
        <f t="shared" si="23"/>
        <v>A2</v>
      </c>
      <c r="CS18" s="133">
        <v>43</v>
      </c>
      <c r="CT18" s="133">
        <v>48.5</v>
      </c>
      <c r="CU18" s="26">
        <f t="shared" si="24"/>
        <v>91.5</v>
      </c>
      <c r="CV18" s="26">
        <v>9</v>
      </c>
      <c r="CW18" s="26">
        <f t="shared" si="25"/>
        <v>422.5</v>
      </c>
      <c r="CX18" s="26">
        <f t="shared" si="26"/>
        <v>84.5</v>
      </c>
      <c r="CY18" s="45">
        <v>9</v>
      </c>
      <c r="CZ18" s="133" t="str">
        <f t="shared" si="27"/>
        <v>A2</v>
      </c>
    </row>
    <row r="19" spans="1:114" s="29" customFormat="1" ht="18" customHeight="1">
      <c r="A19" s="8">
        <v>15</v>
      </c>
      <c r="B19" s="21">
        <v>15</v>
      </c>
      <c r="C19" s="14" t="s">
        <v>191</v>
      </c>
      <c r="D19" s="26">
        <v>10</v>
      </c>
      <c r="E19" s="26">
        <v>10</v>
      </c>
      <c r="F19" s="45" t="s">
        <v>375</v>
      </c>
      <c r="G19" s="26">
        <v>10</v>
      </c>
      <c r="H19" s="26">
        <v>10</v>
      </c>
      <c r="I19" s="45" t="s">
        <v>375</v>
      </c>
      <c r="J19" s="26">
        <v>26.4</v>
      </c>
      <c r="K19" s="26">
        <v>8.8000000000000007</v>
      </c>
      <c r="L19" s="45" t="s">
        <v>380</v>
      </c>
      <c r="M19" s="28">
        <f t="shared" si="0"/>
        <v>46.4</v>
      </c>
      <c r="N19" s="28">
        <v>88</v>
      </c>
      <c r="O19" s="26">
        <v>9</v>
      </c>
      <c r="P19" s="45" t="s">
        <v>380</v>
      </c>
      <c r="Q19" s="26">
        <v>10</v>
      </c>
      <c r="R19" s="26">
        <v>10</v>
      </c>
      <c r="S19" s="45" t="s">
        <v>375</v>
      </c>
      <c r="T19" s="26">
        <v>9</v>
      </c>
      <c r="U19" s="26">
        <v>9</v>
      </c>
      <c r="V19" s="45" t="s">
        <v>380</v>
      </c>
      <c r="W19" s="26">
        <v>28</v>
      </c>
      <c r="X19" s="26">
        <v>10</v>
      </c>
      <c r="Y19" s="45" t="s">
        <v>375</v>
      </c>
      <c r="Z19" s="28">
        <f t="shared" si="1"/>
        <v>47</v>
      </c>
      <c r="AA19" s="28">
        <f t="shared" si="2"/>
        <v>94</v>
      </c>
      <c r="AB19" s="26">
        <v>10</v>
      </c>
      <c r="AC19" s="45" t="s">
        <v>375</v>
      </c>
      <c r="AD19" s="26">
        <v>9</v>
      </c>
      <c r="AE19" s="26">
        <v>9</v>
      </c>
      <c r="AF19" s="45" t="s">
        <v>380</v>
      </c>
      <c r="AG19" s="26">
        <v>9.5</v>
      </c>
      <c r="AH19" s="26">
        <v>10</v>
      </c>
      <c r="AI19" s="45" t="s">
        <v>375</v>
      </c>
      <c r="AJ19" s="26">
        <v>26.2</v>
      </c>
      <c r="AK19" s="26">
        <v>9</v>
      </c>
      <c r="AL19" s="45" t="s">
        <v>380</v>
      </c>
      <c r="AM19" s="28">
        <f t="shared" si="3"/>
        <v>44.7</v>
      </c>
      <c r="AN19" s="28">
        <f t="shared" si="4"/>
        <v>89.4</v>
      </c>
      <c r="AO19" s="26">
        <v>9</v>
      </c>
      <c r="AP19" s="45" t="s">
        <v>380</v>
      </c>
      <c r="AQ19" s="26">
        <v>9.1999999999999993</v>
      </c>
      <c r="AR19" s="26">
        <v>10</v>
      </c>
      <c r="AS19" s="45" t="s">
        <v>375</v>
      </c>
      <c r="AT19" s="26">
        <v>10</v>
      </c>
      <c r="AU19" s="26">
        <v>10</v>
      </c>
      <c r="AV19" s="45" t="s">
        <v>375</v>
      </c>
      <c r="AW19" s="26">
        <v>29.5</v>
      </c>
      <c r="AX19" s="26">
        <v>10</v>
      </c>
      <c r="AY19" s="133" t="s">
        <v>375</v>
      </c>
      <c r="AZ19" s="133">
        <f t="shared" si="5"/>
        <v>48.7</v>
      </c>
      <c r="BA19" s="28">
        <f t="shared" si="6"/>
        <v>97.4</v>
      </c>
      <c r="BB19" s="26">
        <v>10</v>
      </c>
      <c r="BC19" s="45" t="s">
        <v>375</v>
      </c>
      <c r="BD19" s="26">
        <v>10</v>
      </c>
      <c r="BE19" s="26">
        <v>10</v>
      </c>
      <c r="BF19" s="133" t="str">
        <f t="shared" si="7"/>
        <v>A1</v>
      </c>
      <c r="BG19" s="26">
        <v>9</v>
      </c>
      <c r="BH19" s="26">
        <v>9</v>
      </c>
      <c r="BI19" s="133" t="str">
        <f t="shared" si="8"/>
        <v>A2</v>
      </c>
      <c r="BJ19" s="26">
        <v>26</v>
      </c>
      <c r="BK19" s="129">
        <v>9</v>
      </c>
      <c r="BL19" s="133" t="str">
        <f t="shared" si="9"/>
        <v>A2</v>
      </c>
      <c r="BM19" s="133">
        <f t="shared" si="10"/>
        <v>45</v>
      </c>
      <c r="BN19" s="28">
        <f t="shared" si="11"/>
        <v>90</v>
      </c>
      <c r="BO19" s="26">
        <v>9</v>
      </c>
      <c r="BP19" s="133" t="str">
        <f t="shared" si="12"/>
        <v>A2</v>
      </c>
      <c r="BQ19" s="45" t="s">
        <v>394</v>
      </c>
      <c r="BR19" s="45" t="s">
        <v>394</v>
      </c>
      <c r="BS19" s="45" t="s">
        <v>375</v>
      </c>
      <c r="BT19" s="45" t="s">
        <v>375</v>
      </c>
      <c r="BU19" s="28">
        <f t="shared" si="13"/>
        <v>231.8</v>
      </c>
      <c r="BV19" s="28">
        <f t="shared" si="14"/>
        <v>92.72</v>
      </c>
      <c r="BW19" s="26">
        <v>10</v>
      </c>
      <c r="BX19" s="133" t="str">
        <f t="shared" si="15"/>
        <v>A1</v>
      </c>
      <c r="BY19" s="133">
        <v>41</v>
      </c>
      <c r="BZ19" s="28">
        <v>46.4</v>
      </c>
      <c r="CA19" s="28">
        <f t="shared" si="16"/>
        <v>87.4</v>
      </c>
      <c r="CB19" s="133">
        <v>9</v>
      </c>
      <c r="CC19" s="133" t="str">
        <f t="shared" si="17"/>
        <v>A2</v>
      </c>
      <c r="CD19" s="133">
        <v>42.1</v>
      </c>
      <c r="CE19" s="28">
        <v>44.7</v>
      </c>
      <c r="CF19" s="26">
        <f t="shared" si="18"/>
        <v>86.800000000000011</v>
      </c>
      <c r="CG19" s="26">
        <v>9</v>
      </c>
      <c r="CH19" s="133" t="str">
        <f t="shared" si="19"/>
        <v>A2</v>
      </c>
      <c r="CI19" s="133">
        <v>41.6</v>
      </c>
      <c r="CJ19" s="133">
        <v>48.7</v>
      </c>
      <c r="CK19" s="26">
        <f t="shared" si="20"/>
        <v>90.300000000000011</v>
      </c>
      <c r="CL19" s="26">
        <v>10</v>
      </c>
      <c r="CM19" s="133" t="str">
        <f t="shared" si="21"/>
        <v>A1</v>
      </c>
      <c r="CN19" s="133">
        <v>43.9</v>
      </c>
      <c r="CO19" s="133">
        <v>45</v>
      </c>
      <c r="CP19" s="26">
        <f t="shared" si="22"/>
        <v>88.9</v>
      </c>
      <c r="CQ19" s="26">
        <v>9</v>
      </c>
      <c r="CR19" s="133" t="str">
        <f t="shared" si="23"/>
        <v>A2</v>
      </c>
      <c r="CS19" s="133">
        <v>43</v>
      </c>
      <c r="CT19" s="133">
        <v>47</v>
      </c>
      <c r="CU19" s="26">
        <f t="shared" si="24"/>
        <v>90</v>
      </c>
      <c r="CV19" s="26">
        <v>10</v>
      </c>
      <c r="CW19" s="26">
        <f t="shared" si="25"/>
        <v>443.4</v>
      </c>
      <c r="CX19" s="26">
        <f t="shared" si="26"/>
        <v>88.679999999999993</v>
      </c>
      <c r="CY19" s="45">
        <v>9</v>
      </c>
      <c r="CZ19" s="133" t="str">
        <f t="shared" si="27"/>
        <v>A2</v>
      </c>
    </row>
    <row r="20" spans="1:114" s="29" customFormat="1" ht="18" customHeight="1">
      <c r="A20" s="72">
        <v>16</v>
      </c>
      <c r="B20" s="72">
        <v>16</v>
      </c>
      <c r="C20" s="14" t="s">
        <v>335</v>
      </c>
      <c r="D20" s="26">
        <v>10</v>
      </c>
      <c r="E20" s="26">
        <v>10</v>
      </c>
      <c r="F20" s="45" t="s">
        <v>375</v>
      </c>
      <c r="G20" s="26">
        <v>10</v>
      </c>
      <c r="H20" s="26">
        <v>10</v>
      </c>
      <c r="I20" s="45" t="s">
        <v>375</v>
      </c>
      <c r="J20" s="26">
        <v>29.4</v>
      </c>
      <c r="K20" s="26">
        <v>9.8000000000000007</v>
      </c>
      <c r="L20" s="45" t="s">
        <v>375</v>
      </c>
      <c r="M20" s="28">
        <f t="shared" si="0"/>
        <v>49.4</v>
      </c>
      <c r="N20" s="28">
        <v>98</v>
      </c>
      <c r="O20" s="26">
        <v>10</v>
      </c>
      <c r="P20" s="45" t="s">
        <v>375</v>
      </c>
      <c r="Q20" s="26">
        <v>10</v>
      </c>
      <c r="R20" s="26">
        <v>10</v>
      </c>
      <c r="S20" s="45" t="s">
        <v>375</v>
      </c>
      <c r="T20" s="26">
        <v>10</v>
      </c>
      <c r="U20" s="26">
        <v>10</v>
      </c>
      <c r="V20" s="45" t="s">
        <v>375</v>
      </c>
      <c r="W20" s="26">
        <v>30</v>
      </c>
      <c r="X20" s="26">
        <v>10</v>
      </c>
      <c r="Y20" s="45" t="s">
        <v>375</v>
      </c>
      <c r="Z20" s="28">
        <f t="shared" si="1"/>
        <v>50</v>
      </c>
      <c r="AA20" s="28">
        <f t="shared" si="2"/>
        <v>100</v>
      </c>
      <c r="AB20" s="26">
        <v>10</v>
      </c>
      <c r="AC20" s="45" t="s">
        <v>375</v>
      </c>
      <c r="AD20" s="26">
        <v>9.5</v>
      </c>
      <c r="AE20" s="26">
        <v>10</v>
      </c>
      <c r="AF20" s="45" t="s">
        <v>375</v>
      </c>
      <c r="AG20" s="26">
        <v>10</v>
      </c>
      <c r="AH20" s="26">
        <v>10</v>
      </c>
      <c r="AI20" s="45" t="s">
        <v>375</v>
      </c>
      <c r="AJ20" s="26">
        <v>29.25</v>
      </c>
      <c r="AK20" s="26">
        <v>10</v>
      </c>
      <c r="AL20" s="45" t="s">
        <v>375</v>
      </c>
      <c r="AM20" s="28">
        <f t="shared" si="3"/>
        <v>48.75</v>
      </c>
      <c r="AN20" s="28">
        <f t="shared" si="4"/>
        <v>97.5</v>
      </c>
      <c r="AO20" s="26">
        <v>10</v>
      </c>
      <c r="AP20" s="45" t="s">
        <v>375</v>
      </c>
      <c r="AQ20" s="26">
        <v>10</v>
      </c>
      <c r="AR20" s="26">
        <v>10</v>
      </c>
      <c r="AS20" s="45" t="s">
        <v>375</v>
      </c>
      <c r="AT20" s="26">
        <v>10</v>
      </c>
      <c r="AU20" s="26">
        <v>10</v>
      </c>
      <c r="AV20" s="45" t="s">
        <v>375</v>
      </c>
      <c r="AW20" s="26">
        <v>29.5</v>
      </c>
      <c r="AX20" s="26">
        <v>10</v>
      </c>
      <c r="AY20" s="133" t="s">
        <v>375</v>
      </c>
      <c r="AZ20" s="133">
        <f t="shared" si="5"/>
        <v>49.5</v>
      </c>
      <c r="BA20" s="28">
        <f t="shared" si="6"/>
        <v>99</v>
      </c>
      <c r="BB20" s="26">
        <v>10</v>
      </c>
      <c r="BC20" s="45" t="s">
        <v>375</v>
      </c>
      <c r="BD20" s="26">
        <v>10</v>
      </c>
      <c r="BE20" s="26">
        <v>10</v>
      </c>
      <c r="BF20" s="133" t="str">
        <f t="shared" si="7"/>
        <v>A1</v>
      </c>
      <c r="BG20" s="26">
        <v>9</v>
      </c>
      <c r="BH20" s="26">
        <v>9</v>
      </c>
      <c r="BI20" s="133" t="str">
        <f t="shared" si="8"/>
        <v>A2</v>
      </c>
      <c r="BJ20" s="26">
        <v>29</v>
      </c>
      <c r="BK20" s="130">
        <v>10</v>
      </c>
      <c r="BL20" s="133" t="str">
        <f t="shared" si="9"/>
        <v>A1</v>
      </c>
      <c r="BM20" s="133">
        <f t="shared" si="10"/>
        <v>48</v>
      </c>
      <c r="BN20" s="28">
        <f t="shared" si="11"/>
        <v>96</v>
      </c>
      <c r="BO20" s="26">
        <v>10</v>
      </c>
      <c r="BP20" s="133" t="str">
        <f t="shared" si="12"/>
        <v>A1</v>
      </c>
      <c r="BQ20" s="45" t="s">
        <v>394</v>
      </c>
      <c r="BR20" s="45" t="s">
        <v>394</v>
      </c>
      <c r="BS20" s="45" t="s">
        <v>375</v>
      </c>
      <c r="BT20" s="45" t="s">
        <v>375</v>
      </c>
      <c r="BU20" s="28">
        <f t="shared" si="13"/>
        <v>245.65</v>
      </c>
      <c r="BV20" s="28">
        <f t="shared" si="14"/>
        <v>98.26</v>
      </c>
      <c r="BW20" s="26">
        <v>10</v>
      </c>
      <c r="BX20" s="133" t="str">
        <f t="shared" si="15"/>
        <v>A1</v>
      </c>
      <c r="BY20" s="133">
        <v>49.5</v>
      </c>
      <c r="BZ20" s="28">
        <v>49.4</v>
      </c>
      <c r="CA20" s="28">
        <f t="shared" si="16"/>
        <v>98.9</v>
      </c>
      <c r="CB20" s="133">
        <v>10</v>
      </c>
      <c r="CC20" s="133" t="str">
        <f t="shared" si="17"/>
        <v>A1</v>
      </c>
      <c r="CD20" s="133">
        <v>48.5</v>
      </c>
      <c r="CE20" s="28">
        <v>48.75</v>
      </c>
      <c r="CF20" s="26">
        <f t="shared" si="18"/>
        <v>97.25</v>
      </c>
      <c r="CG20" s="26">
        <v>10</v>
      </c>
      <c r="CH20" s="133" t="str">
        <f t="shared" si="19"/>
        <v>A1</v>
      </c>
      <c r="CI20" s="133">
        <v>48.5</v>
      </c>
      <c r="CJ20" s="133">
        <v>49.5</v>
      </c>
      <c r="CK20" s="26">
        <f t="shared" si="20"/>
        <v>98</v>
      </c>
      <c r="CL20" s="26">
        <v>10</v>
      </c>
      <c r="CM20" s="133" t="str">
        <f t="shared" si="21"/>
        <v>A1</v>
      </c>
      <c r="CN20" s="133">
        <v>47.1</v>
      </c>
      <c r="CO20" s="133">
        <v>48</v>
      </c>
      <c r="CP20" s="26">
        <f t="shared" si="22"/>
        <v>95.1</v>
      </c>
      <c r="CQ20" s="26">
        <v>10</v>
      </c>
      <c r="CR20" s="133" t="str">
        <f t="shared" si="23"/>
        <v>A1</v>
      </c>
      <c r="CS20" s="133">
        <v>49.5</v>
      </c>
      <c r="CT20" s="133">
        <v>50</v>
      </c>
      <c r="CU20" s="26">
        <f t="shared" si="24"/>
        <v>99.5</v>
      </c>
      <c r="CV20" s="26">
        <v>10</v>
      </c>
      <c r="CW20" s="26">
        <f t="shared" si="25"/>
        <v>488.75</v>
      </c>
      <c r="CX20" s="26">
        <f t="shared" si="26"/>
        <v>97.75</v>
      </c>
      <c r="CY20" s="45">
        <v>10</v>
      </c>
      <c r="CZ20" s="133" t="str">
        <f t="shared" si="27"/>
        <v>A1</v>
      </c>
    </row>
    <row r="21" spans="1:114" s="30" customFormat="1" ht="18" customHeight="1">
      <c r="A21" s="9">
        <v>17</v>
      </c>
      <c r="B21" s="9">
        <v>17</v>
      </c>
      <c r="C21" s="9" t="s">
        <v>15</v>
      </c>
      <c r="D21" s="26">
        <v>10</v>
      </c>
      <c r="E21" s="26">
        <v>10</v>
      </c>
      <c r="F21" s="45" t="s">
        <v>375</v>
      </c>
      <c r="G21" s="26">
        <v>10</v>
      </c>
      <c r="H21" s="26">
        <v>10</v>
      </c>
      <c r="I21" s="45" t="s">
        <v>375</v>
      </c>
      <c r="J21" s="26">
        <v>29</v>
      </c>
      <c r="K21" s="26">
        <v>9.6999999999999993</v>
      </c>
      <c r="L21" s="45" t="s">
        <v>375</v>
      </c>
      <c r="M21" s="28">
        <f t="shared" si="0"/>
        <v>49</v>
      </c>
      <c r="N21" s="28">
        <v>97</v>
      </c>
      <c r="O21" s="26">
        <v>10</v>
      </c>
      <c r="P21" s="45" t="s">
        <v>375</v>
      </c>
      <c r="Q21" s="26">
        <v>10</v>
      </c>
      <c r="R21" s="26">
        <v>10</v>
      </c>
      <c r="S21" s="45" t="s">
        <v>375</v>
      </c>
      <c r="T21" s="26">
        <v>10</v>
      </c>
      <c r="U21" s="26">
        <v>10</v>
      </c>
      <c r="V21" s="45" t="s">
        <v>375</v>
      </c>
      <c r="W21" s="26">
        <v>30</v>
      </c>
      <c r="X21" s="26">
        <v>10</v>
      </c>
      <c r="Y21" s="45" t="s">
        <v>375</v>
      </c>
      <c r="Z21" s="28">
        <f t="shared" si="1"/>
        <v>50</v>
      </c>
      <c r="AA21" s="28">
        <f t="shared" si="2"/>
        <v>100</v>
      </c>
      <c r="AB21" s="26">
        <v>10</v>
      </c>
      <c r="AC21" s="45" t="s">
        <v>375</v>
      </c>
      <c r="AD21" s="26">
        <v>9</v>
      </c>
      <c r="AE21" s="26">
        <v>9</v>
      </c>
      <c r="AF21" s="45" t="s">
        <v>380</v>
      </c>
      <c r="AG21" s="26">
        <v>9.5</v>
      </c>
      <c r="AH21" s="26">
        <v>10</v>
      </c>
      <c r="AI21" s="45" t="s">
        <v>375</v>
      </c>
      <c r="AJ21" s="26">
        <v>27.5</v>
      </c>
      <c r="AK21" s="26">
        <v>10</v>
      </c>
      <c r="AL21" s="45" t="s">
        <v>375</v>
      </c>
      <c r="AM21" s="28">
        <f t="shared" si="3"/>
        <v>46</v>
      </c>
      <c r="AN21" s="28">
        <f t="shared" si="4"/>
        <v>92</v>
      </c>
      <c r="AO21" s="26">
        <v>10</v>
      </c>
      <c r="AP21" s="45" t="s">
        <v>375</v>
      </c>
      <c r="AQ21" s="26">
        <v>10</v>
      </c>
      <c r="AR21" s="26">
        <v>10</v>
      </c>
      <c r="AS21" s="45" t="s">
        <v>375</v>
      </c>
      <c r="AT21" s="26">
        <v>10</v>
      </c>
      <c r="AU21" s="26">
        <v>10</v>
      </c>
      <c r="AV21" s="45" t="s">
        <v>375</v>
      </c>
      <c r="AW21" s="26">
        <v>29.5</v>
      </c>
      <c r="AX21" s="26">
        <v>10</v>
      </c>
      <c r="AY21" s="133" t="s">
        <v>375</v>
      </c>
      <c r="AZ21" s="133">
        <f t="shared" si="5"/>
        <v>49.5</v>
      </c>
      <c r="BA21" s="28">
        <f t="shared" si="6"/>
        <v>99</v>
      </c>
      <c r="BB21" s="26">
        <v>10</v>
      </c>
      <c r="BC21" s="45" t="s">
        <v>375</v>
      </c>
      <c r="BD21" s="26">
        <v>10</v>
      </c>
      <c r="BE21" s="26">
        <v>10</v>
      </c>
      <c r="BF21" s="133" t="str">
        <f t="shared" si="7"/>
        <v>A1</v>
      </c>
      <c r="BG21" s="26">
        <v>10</v>
      </c>
      <c r="BH21" s="26">
        <v>10</v>
      </c>
      <c r="BI21" s="133" t="str">
        <f t="shared" si="8"/>
        <v>A1</v>
      </c>
      <c r="BJ21" s="26">
        <v>28.4</v>
      </c>
      <c r="BK21" s="129">
        <v>10</v>
      </c>
      <c r="BL21" s="133" t="str">
        <f t="shared" si="9"/>
        <v>A1</v>
      </c>
      <c r="BM21" s="133">
        <f t="shared" si="10"/>
        <v>48.4</v>
      </c>
      <c r="BN21" s="28">
        <f t="shared" si="11"/>
        <v>96.8</v>
      </c>
      <c r="BO21" s="26">
        <v>10</v>
      </c>
      <c r="BP21" s="133" t="str">
        <f t="shared" si="12"/>
        <v>A1</v>
      </c>
      <c r="BQ21" s="45" t="s">
        <v>394</v>
      </c>
      <c r="BR21" s="45" t="s">
        <v>394</v>
      </c>
      <c r="BS21" s="45" t="s">
        <v>375</v>
      </c>
      <c r="BT21" s="45" t="s">
        <v>375</v>
      </c>
      <c r="BU21" s="28">
        <f t="shared" si="13"/>
        <v>242.9</v>
      </c>
      <c r="BV21" s="28">
        <f t="shared" si="14"/>
        <v>97.16</v>
      </c>
      <c r="BW21" s="26">
        <v>10</v>
      </c>
      <c r="BX21" s="133" t="str">
        <f t="shared" si="15"/>
        <v>A1</v>
      </c>
      <c r="BY21" s="133">
        <v>48</v>
      </c>
      <c r="BZ21" s="28">
        <v>49</v>
      </c>
      <c r="CA21" s="28">
        <f t="shared" si="16"/>
        <v>97</v>
      </c>
      <c r="CB21" s="133">
        <v>10</v>
      </c>
      <c r="CC21" s="133" t="str">
        <f t="shared" si="17"/>
        <v>A1</v>
      </c>
      <c r="CD21" s="133">
        <v>44.1</v>
      </c>
      <c r="CE21" s="28">
        <v>46</v>
      </c>
      <c r="CF21" s="26">
        <f t="shared" si="18"/>
        <v>90.1</v>
      </c>
      <c r="CG21" s="26">
        <v>10</v>
      </c>
      <c r="CH21" s="133" t="str">
        <f t="shared" si="19"/>
        <v>A1</v>
      </c>
      <c r="CI21" s="133">
        <v>46.8</v>
      </c>
      <c r="CJ21" s="133">
        <v>49.5</v>
      </c>
      <c r="CK21" s="26">
        <f t="shared" si="20"/>
        <v>96.3</v>
      </c>
      <c r="CL21" s="26">
        <v>10</v>
      </c>
      <c r="CM21" s="133" t="str">
        <f t="shared" si="21"/>
        <v>A1</v>
      </c>
      <c r="CN21" s="133">
        <v>47.1</v>
      </c>
      <c r="CO21" s="133">
        <v>48.4</v>
      </c>
      <c r="CP21" s="26">
        <f t="shared" si="22"/>
        <v>95.5</v>
      </c>
      <c r="CQ21" s="26">
        <v>10</v>
      </c>
      <c r="CR21" s="133" t="str">
        <f t="shared" si="23"/>
        <v>A1</v>
      </c>
      <c r="CS21" s="133">
        <v>48</v>
      </c>
      <c r="CT21" s="133">
        <v>50</v>
      </c>
      <c r="CU21" s="26">
        <f t="shared" si="24"/>
        <v>98</v>
      </c>
      <c r="CV21" s="26">
        <v>10</v>
      </c>
      <c r="CW21" s="26">
        <f t="shared" si="25"/>
        <v>476.9</v>
      </c>
      <c r="CX21" s="26">
        <f t="shared" si="26"/>
        <v>95.38</v>
      </c>
      <c r="CY21" s="45">
        <v>10</v>
      </c>
      <c r="CZ21" s="133" t="str">
        <f t="shared" si="27"/>
        <v>A1</v>
      </c>
    </row>
    <row r="22" spans="1:114" s="30" customFormat="1" ht="18" customHeight="1">
      <c r="A22" s="9">
        <v>18</v>
      </c>
      <c r="B22" s="9">
        <v>18</v>
      </c>
      <c r="C22" s="9" t="s">
        <v>261</v>
      </c>
      <c r="D22" s="26">
        <v>7</v>
      </c>
      <c r="E22" s="26">
        <v>7</v>
      </c>
      <c r="F22" s="45" t="s">
        <v>379</v>
      </c>
      <c r="G22" s="26">
        <v>6.5</v>
      </c>
      <c r="H22" s="26">
        <v>7</v>
      </c>
      <c r="I22" s="45" t="s">
        <v>379</v>
      </c>
      <c r="J22" s="26">
        <v>19</v>
      </c>
      <c r="K22" s="26">
        <v>6.7</v>
      </c>
      <c r="L22" s="45" t="s">
        <v>379</v>
      </c>
      <c r="M22" s="28">
        <f t="shared" si="0"/>
        <v>32.5</v>
      </c>
      <c r="N22" s="28">
        <v>67</v>
      </c>
      <c r="O22" s="26">
        <v>7</v>
      </c>
      <c r="P22" s="45" t="s">
        <v>379</v>
      </c>
      <c r="Q22" s="26">
        <v>8.5</v>
      </c>
      <c r="R22" s="26">
        <v>9</v>
      </c>
      <c r="S22" s="45" t="s">
        <v>380</v>
      </c>
      <c r="T22" s="26">
        <v>8.5</v>
      </c>
      <c r="U22" s="26">
        <v>9</v>
      </c>
      <c r="V22" s="45" t="s">
        <v>380</v>
      </c>
      <c r="W22" s="26">
        <v>21.5</v>
      </c>
      <c r="X22" s="26">
        <v>8</v>
      </c>
      <c r="Y22" s="45" t="s">
        <v>381</v>
      </c>
      <c r="Z22" s="28">
        <f t="shared" si="1"/>
        <v>38.5</v>
      </c>
      <c r="AA22" s="28">
        <f t="shared" si="2"/>
        <v>77</v>
      </c>
      <c r="AB22" s="26">
        <v>8</v>
      </c>
      <c r="AC22" s="45" t="s">
        <v>381</v>
      </c>
      <c r="AD22" s="26">
        <v>8</v>
      </c>
      <c r="AE22" s="26">
        <v>8</v>
      </c>
      <c r="AF22" s="45" t="s">
        <v>381</v>
      </c>
      <c r="AG22" s="26">
        <v>7</v>
      </c>
      <c r="AH22" s="26">
        <v>7</v>
      </c>
      <c r="AI22" s="45" t="s">
        <v>379</v>
      </c>
      <c r="AJ22" s="26">
        <v>17.2</v>
      </c>
      <c r="AK22" s="26">
        <v>6</v>
      </c>
      <c r="AL22" s="45" t="s">
        <v>377</v>
      </c>
      <c r="AM22" s="28">
        <f t="shared" si="3"/>
        <v>32.200000000000003</v>
      </c>
      <c r="AN22" s="28">
        <f t="shared" si="4"/>
        <v>64.400000000000006</v>
      </c>
      <c r="AO22" s="26">
        <v>7</v>
      </c>
      <c r="AP22" s="45" t="s">
        <v>379</v>
      </c>
      <c r="AQ22" s="26">
        <v>6.5</v>
      </c>
      <c r="AR22" s="26">
        <v>7</v>
      </c>
      <c r="AS22" s="45" t="s">
        <v>379</v>
      </c>
      <c r="AT22" s="26">
        <v>8.1</v>
      </c>
      <c r="AU22" s="26">
        <v>9</v>
      </c>
      <c r="AV22" s="45" t="s">
        <v>380</v>
      </c>
      <c r="AW22" s="26">
        <v>15</v>
      </c>
      <c r="AX22" s="26">
        <v>10</v>
      </c>
      <c r="AY22" s="133" t="s">
        <v>375</v>
      </c>
      <c r="AZ22" s="133">
        <f t="shared" si="5"/>
        <v>29.6</v>
      </c>
      <c r="BA22" s="28">
        <f t="shared" si="6"/>
        <v>59.2</v>
      </c>
      <c r="BB22" s="26">
        <v>6</v>
      </c>
      <c r="BC22" s="45" t="s">
        <v>377</v>
      </c>
      <c r="BD22" s="26">
        <v>8</v>
      </c>
      <c r="BE22" s="26">
        <v>8</v>
      </c>
      <c r="BF22" s="133" t="str">
        <f t="shared" si="7"/>
        <v>B1</v>
      </c>
      <c r="BG22" s="26">
        <v>6.5</v>
      </c>
      <c r="BH22" s="26">
        <v>7</v>
      </c>
      <c r="BI22" s="133" t="str">
        <f t="shared" si="8"/>
        <v>B2</v>
      </c>
      <c r="BJ22" s="26">
        <v>19.2</v>
      </c>
      <c r="BK22" s="28">
        <v>7</v>
      </c>
      <c r="BL22" s="133" t="str">
        <f t="shared" si="9"/>
        <v>B2</v>
      </c>
      <c r="BM22" s="133">
        <f t="shared" si="10"/>
        <v>33.700000000000003</v>
      </c>
      <c r="BN22" s="28">
        <f t="shared" si="11"/>
        <v>67.400000000000006</v>
      </c>
      <c r="BO22" s="26">
        <v>7</v>
      </c>
      <c r="BP22" s="133" t="str">
        <f t="shared" si="12"/>
        <v>B2</v>
      </c>
      <c r="BQ22" s="45" t="s">
        <v>394</v>
      </c>
      <c r="BR22" s="45" t="s">
        <v>394</v>
      </c>
      <c r="BS22" s="45" t="s">
        <v>379</v>
      </c>
      <c r="BT22" s="45" t="s">
        <v>379</v>
      </c>
      <c r="BU22" s="28">
        <f t="shared" si="13"/>
        <v>166.5</v>
      </c>
      <c r="BV22" s="28">
        <f t="shared" si="14"/>
        <v>66.599999999999994</v>
      </c>
      <c r="BW22" s="26">
        <v>7</v>
      </c>
      <c r="BX22" s="133" t="str">
        <f t="shared" si="15"/>
        <v>B2</v>
      </c>
      <c r="BY22" s="133">
        <v>33</v>
      </c>
      <c r="BZ22" s="28">
        <v>32.5</v>
      </c>
      <c r="CA22" s="28">
        <f t="shared" si="16"/>
        <v>65.5</v>
      </c>
      <c r="CB22" s="133">
        <v>7</v>
      </c>
      <c r="CC22" s="133" t="str">
        <f t="shared" si="17"/>
        <v>B2</v>
      </c>
      <c r="CD22" s="133">
        <v>36.299999999999997</v>
      </c>
      <c r="CE22" s="28">
        <v>32.200000000000003</v>
      </c>
      <c r="CF22" s="26">
        <f t="shared" si="18"/>
        <v>68.5</v>
      </c>
      <c r="CG22" s="26">
        <v>7</v>
      </c>
      <c r="CH22" s="133" t="str">
        <f t="shared" si="19"/>
        <v>B2</v>
      </c>
      <c r="CI22" s="133">
        <v>25.7</v>
      </c>
      <c r="CJ22" s="133">
        <v>29.6</v>
      </c>
      <c r="CK22" s="26">
        <f t="shared" si="20"/>
        <v>55.3</v>
      </c>
      <c r="CL22" s="26">
        <v>6</v>
      </c>
      <c r="CM22" s="133" t="str">
        <f t="shared" si="21"/>
        <v>C1</v>
      </c>
      <c r="CN22" s="133">
        <v>34.4</v>
      </c>
      <c r="CO22" s="133">
        <v>33.700000000000003</v>
      </c>
      <c r="CP22" s="26">
        <f t="shared" si="22"/>
        <v>68.099999999999994</v>
      </c>
      <c r="CQ22" s="26">
        <v>7</v>
      </c>
      <c r="CR22" s="133" t="str">
        <f t="shared" si="23"/>
        <v>B2</v>
      </c>
      <c r="CS22" s="133">
        <v>38.5</v>
      </c>
      <c r="CT22" s="133">
        <v>38.5</v>
      </c>
      <c r="CU22" s="26">
        <f t="shared" si="24"/>
        <v>77</v>
      </c>
      <c r="CV22" s="26">
        <v>6</v>
      </c>
      <c r="CW22" s="26">
        <f t="shared" si="25"/>
        <v>334.4</v>
      </c>
      <c r="CX22" s="26">
        <f t="shared" si="26"/>
        <v>66.88</v>
      </c>
      <c r="CY22" s="45">
        <v>7</v>
      </c>
      <c r="CZ22" s="133" t="str">
        <f t="shared" si="27"/>
        <v>B2</v>
      </c>
    </row>
    <row r="23" spans="1:114" s="30" customFormat="1" ht="18" customHeight="1">
      <c r="A23" s="9">
        <v>19</v>
      </c>
      <c r="B23" s="9">
        <v>19</v>
      </c>
      <c r="C23" s="9" t="s">
        <v>289</v>
      </c>
      <c r="D23" s="26">
        <v>10</v>
      </c>
      <c r="E23" s="26">
        <v>10</v>
      </c>
      <c r="F23" s="45" t="s">
        <v>375</v>
      </c>
      <c r="G23" s="26">
        <v>9.5</v>
      </c>
      <c r="H23" s="26">
        <v>10</v>
      </c>
      <c r="I23" s="45" t="s">
        <v>375</v>
      </c>
      <c r="J23" s="26">
        <v>29.4</v>
      </c>
      <c r="K23" s="26">
        <v>9.8000000000000007</v>
      </c>
      <c r="L23" s="45" t="s">
        <v>375</v>
      </c>
      <c r="M23" s="28">
        <f t="shared" si="0"/>
        <v>48.9</v>
      </c>
      <c r="N23" s="28">
        <v>98</v>
      </c>
      <c r="O23" s="26">
        <v>10</v>
      </c>
      <c r="P23" s="45" t="s">
        <v>375</v>
      </c>
      <c r="Q23" s="26">
        <v>9.5</v>
      </c>
      <c r="R23" s="26">
        <v>10</v>
      </c>
      <c r="S23" s="45" t="s">
        <v>375</v>
      </c>
      <c r="T23" s="26">
        <v>10</v>
      </c>
      <c r="U23" s="26">
        <v>10</v>
      </c>
      <c r="V23" s="45" t="s">
        <v>375</v>
      </c>
      <c r="W23" s="26">
        <v>30</v>
      </c>
      <c r="X23" s="26">
        <v>10</v>
      </c>
      <c r="Y23" s="45" t="s">
        <v>375</v>
      </c>
      <c r="Z23" s="28">
        <f t="shared" si="1"/>
        <v>49.5</v>
      </c>
      <c r="AA23" s="28">
        <f t="shared" si="2"/>
        <v>99</v>
      </c>
      <c r="AB23" s="26">
        <v>10</v>
      </c>
      <c r="AC23" s="45" t="s">
        <v>375</v>
      </c>
      <c r="AD23" s="26">
        <v>9.5</v>
      </c>
      <c r="AE23" s="26">
        <v>10</v>
      </c>
      <c r="AF23" s="45" t="s">
        <v>375</v>
      </c>
      <c r="AG23" s="26">
        <v>10</v>
      </c>
      <c r="AH23" s="26">
        <v>10</v>
      </c>
      <c r="AI23" s="45" t="s">
        <v>375</v>
      </c>
      <c r="AJ23" s="26">
        <v>28.7</v>
      </c>
      <c r="AK23" s="26">
        <v>10</v>
      </c>
      <c r="AL23" s="45" t="s">
        <v>375</v>
      </c>
      <c r="AM23" s="28">
        <f t="shared" si="3"/>
        <v>48.2</v>
      </c>
      <c r="AN23" s="28">
        <f t="shared" si="4"/>
        <v>96.4</v>
      </c>
      <c r="AO23" s="26">
        <v>10</v>
      </c>
      <c r="AP23" s="45" t="s">
        <v>375</v>
      </c>
      <c r="AQ23" s="26">
        <v>9.9</v>
      </c>
      <c r="AR23" s="26">
        <v>10</v>
      </c>
      <c r="AS23" s="45" t="s">
        <v>375</v>
      </c>
      <c r="AT23" s="26">
        <v>10</v>
      </c>
      <c r="AU23" s="26">
        <v>10</v>
      </c>
      <c r="AV23" s="45" t="s">
        <v>375</v>
      </c>
      <c r="AW23" s="26">
        <v>30</v>
      </c>
      <c r="AX23" s="26">
        <v>10</v>
      </c>
      <c r="AY23" s="133" t="s">
        <v>375</v>
      </c>
      <c r="AZ23" s="133">
        <f t="shared" si="5"/>
        <v>49.9</v>
      </c>
      <c r="BA23" s="28">
        <f t="shared" si="6"/>
        <v>99.8</v>
      </c>
      <c r="BB23" s="26">
        <v>10</v>
      </c>
      <c r="BC23" s="45" t="s">
        <v>375</v>
      </c>
      <c r="BD23" s="26">
        <v>10</v>
      </c>
      <c r="BE23" s="26">
        <v>10</v>
      </c>
      <c r="BF23" s="133" t="str">
        <f t="shared" si="7"/>
        <v>A1</v>
      </c>
      <c r="BG23" s="26">
        <v>10</v>
      </c>
      <c r="BH23" s="26">
        <v>10</v>
      </c>
      <c r="BI23" s="133" t="str">
        <f t="shared" si="8"/>
        <v>A1</v>
      </c>
      <c r="BJ23" s="26">
        <v>30</v>
      </c>
      <c r="BK23" s="28">
        <f t="shared" si="28"/>
        <v>10</v>
      </c>
      <c r="BL23" s="133" t="str">
        <f t="shared" si="9"/>
        <v>A1</v>
      </c>
      <c r="BM23" s="133">
        <f t="shared" si="10"/>
        <v>50</v>
      </c>
      <c r="BN23" s="28">
        <f t="shared" si="11"/>
        <v>100</v>
      </c>
      <c r="BO23" s="26">
        <v>10</v>
      </c>
      <c r="BP23" s="133" t="str">
        <f t="shared" si="12"/>
        <v>A1</v>
      </c>
      <c r="BQ23" s="45" t="s">
        <v>394</v>
      </c>
      <c r="BR23" s="45" t="s">
        <v>394</v>
      </c>
      <c r="BS23" s="45" t="s">
        <v>375</v>
      </c>
      <c r="BT23" s="45" t="s">
        <v>375</v>
      </c>
      <c r="BU23" s="28">
        <f t="shared" si="13"/>
        <v>246.50000000000003</v>
      </c>
      <c r="BV23" s="28">
        <f t="shared" si="14"/>
        <v>98.600000000000009</v>
      </c>
      <c r="BW23" s="26">
        <v>10</v>
      </c>
      <c r="BX23" s="133" t="str">
        <f t="shared" si="15"/>
        <v>A1</v>
      </c>
      <c r="BY23" s="133">
        <v>50</v>
      </c>
      <c r="BZ23" s="28">
        <v>48.9</v>
      </c>
      <c r="CA23" s="28">
        <f t="shared" si="16"/>
        <v>98.9</v>
      </c>
      <c r="CB23" s="133">
        <v>10</v>
      </c>
      <c r="CC23" s="133" t="str">
        <f t="shared" si="17"/>
        <v>A1</v>
      </c>
      <c r="CD23" s="133">
        <v>48.5</v>
      </c>
      <c r="CE23" s="28">
        <v>48.2</v>
      </c>
      <c r="CF23" s="26">
        <f t="shared" si="18"/>
        <v>96.7</v>
      </c>
      <c r="CG23" s="26">
        <v>10</v>
      </c>
      <c r="CH23" s="133" t="str">
        <f t="shared" si="19"/>
        <v>A1</v>
      </c>
      <c r="CI23" s="133">
        <v>49.9</v>
      </c>
      <c r="CJ23" s="133">
        <v>49.9</v>
      </c>
      <c r="CK23" s="26">
        <f t="shared" si="20"/>
        <v>99.8</v>
      </c>
      <c r="CL23" s="26">
        <v>10</v>
      </c>
      <c r="CM23" s="133" t="str">
        <f t="shared" si="21"/>
        <v>A1</v>
      </c>
      <c r="CN23" s="133">
        <v>50</v>
      </c>
      <c r="CO23" s="133">
        <v>50</v>
      </c>
      <c r="CP23" s="26">
        <f t="shared" si="22"/>
        <v>100</v>
      </c>
      <c r="CQ23" s="26">
        <v>10</v>
      </c>
      <c r="CR23" s="133" t="str">
        <f t="shared" si="23"/>
        <v>A1</v>
      </c>
      <c r="CS23" s="133">
        <v>50</v>
      </c>
      <c r="CT23" s="133">
        <v>49.5</v>
      </c>
      <c r="CU23" s="26">
        <f t="shared" si="24"/>
        <v>99.5</v>
      </c>
      <c r="CV23" s="26">
        <v>10</v>
      </c>
      <c r="CW23" s="26">
        <f t="shared" si="25"/>
        <v>494.90000000000003</v>
      </c>
      <c r="CX23" s="26">
        <f t="shared" si="26"/>
        <v>98.98</v>
      </c>
      <c r="CY23" s="45">
        <v>10</v>
      </c>
      <c r="CZ23" s="133" t="str">
        <f t="shared" si="27"/>
        <v>A1</v>
      </c>
    </row>
    <row r="24" spans="1:114" ht="18" customHeight="1">
      <c r="A24" s="9">
        <v>20</v>
      </c>
      <c r="B24" s="9">
        <v>20</v>
      </c>
      <c r="C24" s="75" t="s">
        <v>336</v>
      </c>
      <c r="D24" s="45">
        <v>10</v>
      </c>
      <c r="E24" s="45">
        <v>10</v>
      </c>
      <c r="F24" s="45" t="s">
        <v>375</v>
      </c>
      <c r="G24" s="45">
        <v>10</v>
      </c>
      <c r="H24" s="45">
        <v>10</v>
      </c>
      <c r="I24" s="45" t="s">
        <v>375</v>
      </c>
      <c r="J24" s="45">
        <v>30</v>
      </c>
      <c r="K24" s="45">
        <v>10</v>
      </c>
      <c r="L24" s="45" t="s">
        <v>375</v>
      </c>
      <c r="M24" s="28">
        <f t="shared" si="0"/>
        <v>50</v>
      </c>
      <c r="N24" s="28">
        <v>100</v>
      </c>
      <c r="O24" s="45">
        <v>10</v>
      </c>
      <c r="P24" s="45" t="s">
        <v>375</v>
      </c>
      <c r="Q24" s="45">
        <v>10</v>
      </c>
      <c r="R24" s="45">
        <v>10</v>
      </c>
      <c r="S24" s="45" t="s">
        <v>375</v>
      </c>
      <c r="T24" s="45">
        <v>10</v>
      </c>
      <c r="U24" s="45">
        <v>10</v>
      </c>
      <c r="V24" s="45" t="s">
        <v>375</v>
      </c>
      <c r="W24" s="45">
        <v>30</v>
      </c>
      <c r="X24" s="45">
        <v>10</v>
      </c>
      <c r="Y24" s="45" t="s">
        <v>375</v>
      </c>
      <c r="Z24" s="28">
        <f t="shared" si="1"/>
        <v>50</v>
      </c>
      <c r="AA24" s="28">
        <f t="shared" si="2"/>
        <v>100</v>
      </c>
      <c r="AB24" s="45">
        <v>10</v>
      </c>
      <c r="AC24" s="45" t="s">
        <v>375</v>
      </c>
      <c r="AD24" s="45">
        <v>10</v>
      </c>
      <c r="AE24" s="45">
        <v>10</v>
      </c>
      <c r="AF24" s="45" t="s">
        <v>375</v>
      </c>
      <c r="AG24" s="45">
        <v>10</v>
      </c>
      <c r="AH24" s="45">
        <v>10</v>
      </c>
      <c r="AI24" s="45" t="s">
        <v>375</v>
      </c>
      <c r="AJ24" s="45">
        <v>29.2</v>
      </c>
      <c r="AK24" s="45">
        <v>10</v>
      </c>
      <c r="AL24" s="45" t="s">
        <v>375</v>
      </c>
      <c r="AM24" s="28">
        <f t="shared" si="3"/>
        <v>49.2</v>
      </c>
      <c r="AN24" s="28">
        <f t="shared" si="4"/>
        <v>98.4</v>
      </c>
      <c r="AO24" s="45">
        <v>10</v>
      </c>
      <c r="AP24" s="45" t="s">
        <v>375</v>
      </c>
      <c r="AQ24" s="45">
        <v>10</v>
      </c>
      <c r="AR24" s="45">
        <v>10</v>
      </c>
      <c r="AS24" s="45" t="s">
        <v>375</v>
      </c>
      <c r="AT24" s="45">
        <v>10</v>
      </c>
      <c r="AU24" s="45">
        <v>10</v>
      </c>
      <c r="AV24" s="45" t="s">
        <v>375</v>
      </c>
      <c r="AW24" s="45">
        <v>30</v>
      </c>
      <c r="AX24" s="45">
        <v>10</v>
      </c>
      <c r="AY24" s="133" t="s">
        <v>375</v>
      </c>
      <c r="AZ24" s="133">
        <f t="shared" si="5"/>
        <v>50</v>
      </c>
      <c r="BA24" s="28">
        <f t="shared" si="6"/>
        <v>100</v>
      </c>
      <c r="BB24" s="45">
        <v>10</v>
      </c>
      <c r="BC24" s="45" t="s">
        <v>375</v>
      </c>
      <c r="BD24" s="45">
        <v>10</v>
      </c>
      <c r="BE24" s="45">
        <v>10</v>
      </c>
      <c r="BF24" s="133" t="str">
        <f t="shared" si="7"/>
        <v>A1</v>
      </c>
      <c r="BG24" s="45">
        <v>10</v>
      </c>
      <c r="BH24" s="45">
        <v>10</v>
      </c>
      <c r="BI24" s="133" t="str">
        <f t="shared" si="8"/>
        <v>A1</v>
      </c>
      <c r="BJ24" s="45">
        <v>29.4</v>
      </c>
      <c r="BK24" s="28">
        <v>10</v>
      </c>
      <c r="BL24" s="133" t="str">
        <f t="shared" si="9"/>
        <v>A1</v>
      </c>
      <c r="BM24" s="133">
        <f t="shared" si="10"/>
        <v>49.4</v>
      </c>
      <c r="BN24" s="28">
        <f t="shared" si="11"/>
        <v>98.8</v>
      </c>
      <c r="BO24" s="45">
        <v>10</v>
      </c>
      <c r="BP24" s="133" t="str">
        <f t="shared" si="12"/>
        <v>A1</v>
      </c>
      <c r="BQ24" s="45" t="s">
        <v>394</v>
      </c>
      <c r="BR24" s="45" t="s">
        <v>394</v>
      </c>
      <c r="BS24" s="45" t="s">
        <v>375</v>
      </c>
      <c r="BT24" s="45" t="s">
        <v>375</v>
      </c>
      <c r="BU24" s="28">
        <f t="shared" si="13"/>
        <v>248.6</v>
      </c>
      <c r="BV24" s="28">
        <f t="shared" si="14"/>
        <v>99.44</v>
      </c>
      <c r="BW24" s="45">
        <v>10</v>
      </c>
      <c r="BX24" s="133" t="str">
        <f t="shared" si="15"/>
        <v>A1</v>
      </c>
      <c r="BY24" s="45">
        <v>49.5</v>
      </c>
      <c r="BZ24" s="28">
        <v>50</v>
      </c>
      <c r="CA24" s="28">
        <f t="shared" si="16"/>
        <v>99.5</v>
      </c>
      <c r="CB24" s="133">
        <v>10</v>
      </c>
      <c r="CC24" s="133" t="str">
        <f t="shared" si="17"/>
        <v>A1</v>
      </c>
      <c r="CD24" s="45">
        <v>49.1</v>
      </c>
      <c r="CE24" s="28">
        <v>49.2</v>
      </c>
      <c r="CF24" s="26">
        <f t="shared" si="18"/>
        <v>98.300000000000011</v>
      </c>
      <c r="CG24" s="45">
        <v>10</v>
      </c>
      <c r="CH24" s="133" t="str">
        <f t="shared" si="19"/>
        <v>A1</v>
      </c>
      <c r="CI24" s="45">
        <v>50</v>
      </c>
      <c r="CJ24" s="133">
        <v>50</v>
      </c>
      <c r="CK24" s="26">
        <f t="shared" si="20"/>
        <v>100</v>
      </c>
      <c r="CL24" s="45">
        <v>10</v>
      </c>
      <c r="CM24" s="133" t="str">
        <f t="shared" si="21"/>
        <v>A1</v>
      </c>
      <c r="CN24" s="45">
        <v>50</v>
      </c>
      <c r="CO24" s="133">
        <v>49.4</v>
      </c>
      <c r="CP24" s="26">
        <f t="shared" si="22"/>
        <v>99.4</v>
      </c>
      <c r="CQ24" s="45">
        <v>10</v>
      </c>
      <c r="CR24" s="133" t="str">
        <f t="shared" si="23"/>
        <v>A1</v>
      </c>
      <c r="CS24" s="45">
        <v>48</v>
      </c>
      <c r="CT24" s="133">
        <v>50</v>
      </c>
      <c r="CU24" s="26">
        <f t="shared" si="24"/>
        <v>98</v>
      </c>
      <c r="CV24" s="45">
        <v>10</v>
      </c>
      <c r="CW24" s="26">
        <f t="shared" si="25"/>
        <v>495.20000000000005</v>
      </c>
      <c r="CX24" s="26">
        <f t="shared" si="26"/>
        <v>99.04</v>
      </c>
      <c r="CY24" s="45">
        <v>10</v>
      </c>
      <c r="CZ24" s="133" t="str">
        <f t="shared" si="27"/>
        <v>A1</v>
      </c>
    </row>
    <row r="25" spans="1:114" ht="18" customHeight="1">
      <c r="A25" s="9">
        <v>21</v>
      </c>
      <c r="B25" s="9">
        <v>21</v>
      </c>
      <c r="C25" s="75" t="s">
        <v>187</v>
      </c>
      <c r="D25" s="45">
        <v>7</v>
      </c>
      <c r="E25" s="45">
        <v>7</v>
      </c>
      <c r="F25" s="45" t="s">
        <v>379</v>
      </c>
      <c r="G25" s="45">
        <v>7.5</v>
      </c>
      <c r="H25" s="45">
        <v>8</v>
      </c>
      <c r="I25" s="45" t="s">
        <v>381</v>
      </c>
      <c r="J25" s="45">
        <v>21</v>
      </c>
      <c r="K25" s="45">
        <v>7</v>
      </c>
      <c r="L25" s="45" t="s">
        <v>379</v>
      </c>
      <c r="M25" s="28">
        <f t="shared" si="0"/>
        <v>35.5</v>
      </c>
      <c r="N25" s="28">
        <v>70</v>
      </c>
      <c r="O25" s="45">
        <v>7</v>
      </c>
      <c r="P25" s="45" t="s">
        <v>379</v>
      </c>
      <c r="Q25" s="45">
        <v>8.5</v>
      </c>
      <c r="R25" s="45">
        <v>9</v>
      </c>
      <c r="S25" s="45" t="s">
        <v>380</v>
      </c>
      <c r="T25" s="45">
        <v>8.5</v>
      </c>
      <c r="U25" s="45">
        <v>9</v>
      </c>
      <c r="V25" s="45" t="s">
        <v>380</v>
      </c>
      <c r="W25" s="45">
        <v>25</v>
      </c>
      <c r="X25" s="45">
        <v>9</v>
      </c>
      <c r="Y25" s="45" t="s">
        <v>380</v>
      </c>
      <c r="Z25" s="28">
        <v>42</v>
      </c>
      <c r="AA25" s="28">
        <f t="shared" si="2"/>
        <v>84</v>
      </c>
      <c r="AB25" s="45">
        <v>9</v>
      </c>
      <c r="AC25" s="45" t="s">
        <v>380</v>
      </c>
      <c r="AD25" s="45">
        <v>6.5</v>
      </c>
      <c r="AE25" s="45">
        <v>7</v>
      </c>
      <c r="AF25" s="45" t="s">
        <v>379</v>
      </c>
      <c r="AG25" s="45">
        <v>6.5</v>
      </c>
      <c r="AH25" s="45">
        <v>7</v>
      </c>
      <c r="AI25" s="45" t="s">
        <v>379</v>
      </c>
      <c r="AJ25" s="45">
        <v>17.2</v>
      </c>
      <c r="AK25" s="45">
        <v>6</v>
      </c>
      <c r="AL25" s="45" t="s">
        <v>377</v>
      </c>
      <c r="AM25" s="28">
        <v>30.2</v>
      </c>
      <c r="AN25" s="28">
        <f t="shared" si="4"/>
        <v>60.4</v>
      </c>
      <c r="AO25" s="45">
        <v>6</v>
      </c>
      <c r="AP25" s="45" t="s">
        <v>377</v>
      </c>
      <c r="AQ25" s="45">
        <v>6.8</v>
      </c>
      <c r="AR25" s="45">
        <v>7</v>
      </c>
      <c r="AS25" s="45" t="s">
        <v>379</v>
      </c>
      <c r="AT25" s="45">
        <v>6.9</v>
      </c>
      <c r="AU25" s="45">
        <v>7</v>
      </c>
      <c r="AV25" s="45" t="s">
        <v>379</v>
      </c>
      <c r="AW25" s="45">
        <v>12.5</v>
      </c>
      <c r="AX25" s="45">
        <v>5</v>
      </c>
      <c r="AY25" s="133" t="s">
        <v>376</v>
      </c>
      <c r="AZ25" s="133">
        <v>26.2</v>
      </c>
      <c r="BA25" s="28">
        <f t="shared" si="6"/>
        <v>52.4</v>
      </c>
      <c r="BB25" s="45">
        <v>6</v>
      </c>
      <c r="BC25" s="45" t="s">
        <v>377</v>
      </c>
      <c r="BD25" s="45">
        <v>6.5</v>
      </c>
      <c r="BE25" s="45">
        <v>7</v>
      </c>
      <c r="BF25" s="133" t="str">
        <f t="shared" si="7"/>
        <v>B2</v>
      </c>
      <c r="BG25" s="45">
        <v>7</v>
      </c>
      <c r="BH25" s="45">
        <v>7</v>
      </c>
      <c r="BI25" s="133" t="str">
        <f t="shared" si="8"/>
        <v>B2</v>
      </c>
      <c r="BJ25" s="45">
        <v>19.2</v>
      </c>
      <c r="BK25" s="28">
        <v>7</v>
      </c>
      <c r="BL25" s="133" t="str">
        <f t="shared" si="9"/>
        <v>B2</v>
      </c>
      <c r="BM25" s="133">
        <f t="shared" si="10"/>
        <v>32.700000000000003</v>
      </c>
      <c r="BN25" s="28">
        <f t="shared" si="11"/>
        <v>65.400000000000006</v>
      </c>
      <c r="BO25" s="45">
        <v>7</v>
      </c>
      <c r="BP25" s="133" t="str">
        <f t="shared" si="12"/>
        <v>B2</v>
      </c>
      <c r="BQ25" s="45" t="s">
        <v>394</v>
      </c>
      <c r="BR25" s="45" t="s">
        <v>394</v>
      </c>
      <c r="BS25" s="45" t="s">
        <v>380</v>
      </c>
      <c r="BT25" s="45" t="s">
        <v>381</v>
      </c>
      <c r="BU25" s="28">
        <f t="shared" si="13"/>
        <v>166.60000000000002</v>
      </c>
      <c r="BV25" s="28">
        <f t="shared" si="14"/>
        <v>66.640000000000015</v>
      </c>
      <c r="BW25" s="45">
        <v>7</v>
      </c>
      <c r="BX25" s="133" t="str">
        <f t="shared" si="15"/>
        <v>B2</v>
      </c>
      <c r="BY25" s="45">
        <v>33</v>
      </c>
      <c r="BZ25" s="28">
        <v>35.5</v>
      </c>
      <c r="CA25" s="28">
        <f t="shared" si="16"/>
        <v>68.5</v>
      </c>
      <c r="CB25" s="133">
        <v>7</v>
      </c>
      <c r="CC25" s="133" t="str">
        <f t="shared" si="17"/>
        <v>B2</v>
      </c>
      <c r="CD25" s="45">
        <v>33.5</v>
      </c>
      <c r="CE25" s="28">
        <v>30.2</v>
      </c>
      <c r="CF25" s="26">
        <f t="shared" si="18"/>
        <v>63.7</v>
      </c>
      <c r="CG25" s="45">
        <v>7</v>
      </c>
      <c r="CH25" s="133" t="str">
        <f t="shared" si="19"/>
        <v>B2</v>
      </c>
      <c r="CI25" s="45">
        <v>26</v>
      </c>
      <c r="CJ25" s="133">
        <v>26.2</v>
      </c>
      <c r="CK25" s="26">
        <f t="shared" si="20"/>
        <v>52.2</v>
      </c>
      <c r="CL25" s="45">
        <v>6</v>
      </c>
      <c r="CM25" s="133" t="str">
        <f t="shared" si="21"/>
        <v>C1</v>
      </c>
      <c r="CN25" s="45">
        <v>34.200000000000003</v>
      </c>
      <c r="CO25" s="133">
        <v>32.700000000000003</v>
      </c>
      <c r="CP25" s="26">
        <f t="shared" si="22"/>
        <v>66.900000000000006</v>
      </c>
      <c r="CQ25" s="45">
        <v>7</v>
      </c>
      <c r="CR25" s="133" t="str">
        <f t="shared" si="23"/>
        <v>B2</v>
      </c>
      <c r="CS25" s="45">
        <v>46</v>
      </c>
      <c r="CT25" s="133">
        <v>42</v>
      </c>
      <c r="CU25" s="26">
        <f t="shared" si="24"/>
        <v>88</v>
      </c>
      <c r="CV25" s="45">
        <v>6</v>
      </c>
      <c r="CW25" s="26">
        <f t="shared" si="25"/>
        <v>339.29999999999995</v>
      </c>
      <c r="CX25" s="26">
        <f t="shared" si="26"/>
        <v>67.859999999999985</v>
      </c>
      <c r="CY25" s="45">
        <v>7</v>
      </c>
      <c r="CZ25" s="133" t="str">
        <f t="shared" si="27"/>
        <v>B2</v>
      </c>
    </row>
  </sheetData>
  <mergeCells count="44">
    <mergeCell ref="AM3:AP3"/>
    <mergeCell ref="AD2:AP2"/>
    <mergeCell ref="AQ2:BC2"/>
    <mergeCell ref="AD3:AF3"/>
    <mergeCell ref="AQ3:AS3"/>
    <mergeCell ref="AT3:AV3"/>
    <mergeCell ref="AW3:AY3"/>
    <mergeCell ref="AZ3:BC3"/>
    <mergeCell ref="Q3:S3"/>
    <mergeCell ref="W3:Y3"/>
    <mergeCell ref="Z3:AC3"/>
    <mergeCell ref="AG3:AI3"/>
    <mergeCell ref="AJ3:AL3"/>
    <mergeCell ref="CW2:CZ3"/>
    <mergeCell ref="BQ2:BQ3"/>
    <mergeCell ref="BR2:BR3"/>
    <mergeCell ref="BD2:BP2"/>
    <mergeCell ref="BX2:BX4"/>
    <mergeCell ref="BU2:BU4"/>
    <mergeCell ref="BV2:BV4"/>
    <mergeCell ref="BD3:BF3"/>
    <mergeCell ref="BG3:BI3"/>
    <mergeCell ref="BW2:BW4"/>
    <mergeCell ref="BS2:BS3"/>
    <mergeCell ref="CS2:CV3"/>
    <mergeCell ref="CN2:CR3"/>
    <mergeCell ref="BJ3:BL3"/>
    <mergeCell ref="BM3:BP3"/>
    <mergeCell ref="A1:BO1"/>
    <mergeCell ref="BR1:CQ1"/>
    <mergeCell ref="BT2:BT3"/>
    <mergeCell ref="BY2:CC3"/>
    <mergeCell ref="CD2:CH3"/>
    <mergeCell ref="CI2:CM3"/>
    <mergeCell ref="T3:V3"/>
    <mergeCell ref="A2:A4"/>
    <mergeCell ref="B2:B4"/>
    <mergeCell ref="C2:C4"/>
    <mergeCell ref="D2:P2"/>
    <mergeCell ref="Q2:AC2"/>
    <mergeCell ref="D3:F3"/>
    <mergeCell ref="G3:I3"/>
    <mergeCell ref="J3:L3"/>
    <mergeCell ref="M3:P3"/>
  </mergeCells>
  <pageMargins left="0.56000000000000005" right="0.62" top="0.54" bottom="0.38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M31"/>
  <sheetViews>
    <sheetView workbookViewId="0">
      <selection activeCell="D3" sqref="D3:P4"/>
    </sheetView>
  </sheetViews>
  <sheetFormatPr defaultRowHeight="15"/>
  <cols>
    <col min="1" max="1" width="4.28515625" customWidth="1"/>
    <col min="2" max="2" width="4.85546875" customWidth="1"/>
    <col min="3" max="3" width="16.85546875" customWidth="1"/>
    <col min="4" max="4" width="5.42578125" customWidth="1"/>
    <col min="5" max="5" width="5.28515625" customWidth="1"/>
    <col min="6" max="6" width="7.28515625" customWidth="1"/>
    <col min="7" max="7" width="6.42578125" customWidth="1"/>
    <col min="8" max="8" width="5.28515625" customWidth="1"/>
    <col min="9" max="9" width="6.42578125" customWidth="1"/>
    <col min="10" max="10" width="5.140625" customWidth="1"/>
    <col min="11" max="11" width="4.5703125" customWidth="1"/>
    <col min="12" max="12" width="6" customWidth="1"/>
    <col min="13" max="13" width="5.85546875" customWidth="1"/>
    <col min="14" max="15" width="5.5703125" customWidth="1"/>
    <col min="16" max="16" width="6.28515625" customWidth="1"/>
    <col min="17" max="17" width="5.42578125" customWidth="1"/>
    <col min="18" max="18" width="4.42578125" customWidth="1"/>
    <col min="19" max="19" width="5.7109375" customWidth="1"/>
    <col min="20" max="20" width="6.28515625" customWidth="1"/>
    <col min="21" max="21" width="5.28515625" customWidth="1"/>
    <col min="22" max="22" width="6.7109375" customWidth="1"/>
    <col min="23" max="23" width="6.28515625" customWidth="1"/>
    <col min="24" max="24" width="4.42578125" customWidth="1"/>
    <col min="25" max="25" width="6.42578125" customWidth="1"/>
    <col min="26" max="26" width="5.7109375" customWidth="1"/>
    <col min="27" max="27" width="6" customWidth="1"/>
    <col min="28" max="28" width="4.85546875" customWidth="1"/>
    <col min="29" max="29" width="5.7109375" customWidth="1"/>
    <col min="30" max="30" width="6.5703125" customWidth="1"/>
    <col min="31" max="31" width="4.5703125" customWidth="1"/>
    <col min="32" max="32" width="6.140625" customWidth="1"/>
    <col min="33" max="33" width="6.5703125" customWidth="1"/>
    <col min="34" max="34" width="5.85546875" customWidth="1"/>
    <col min="35" max="35" width="6" customWidth="1"/>
    <col min="36" max="36" width="5.5703125" customWidth="1"/>
    <col min="37" max="37" width="5" customWidth="1"/>
    <col min="38" max="39" width="7" customWidth="1"/>
    <col min="40" max="40" width="6.140625" customWidth="1"/>
    <col min="41" max="41" width="5.7109375" customWidth="1"/>
    <col min="42" max="42" width="6" customWidth="1"/>
    <col min="43" max="43" width="6.5703125" customWidth="1"/>
    <col min="44" max="44" width="5.42578125" customWidth="1"/>
    <col min="45" max="45" width="6.7109375" customWidth="1"/>
    <col min="46" max="46" width="6.42578125" customWidth="1"/>
    <col min="47" max="47" width="5" customWidth="1"/>
    <col min="48" max="48" width="7.42578125" customWidth="1"/>
    <col min="49" max="49" width="6.42578125" customWidth="1"/>
    <col min="50" max="50" width="5.85546875" customWidth="1"/>
    <col min="51" max="51" width="5.5703125" customWidth="1"/>
    <col min="52" max="52" width="6.5703125" customWidth="1"/>
    <col min="53" max="53" width="6.28515625" customWidth="1"/>
    <col min="54" max="54" width="6.140625" customWidth="1"/>
    <col min="55" max="55" width="6.42578125" customWidth="1"/>
    <col min="56" max="56" width="7.28515625" customWidth="1"/>
    <col min="57" max="57" width="5.42578125" customWidth="1"/>
    <col min="58" max="59" width="6.42578125" customWidth="1"/>
    <col min="60" max="60" width="5.140625" customWidth="1"/>
    <col min="61" max="61" width="6.7109375" customWidth="1"/>
    <col min="62" max="62" width="6" customWidth="1"/>
    <col min="63" max="63" width="5.7109375" customWidth="1"/>
    <col min="64" max="64" width="7" customWidth="1"/>
    <col min="65" max="65" width="6.85546875" customWidth="1"/>
    <col min="66" max="66" width="6.42578125" customWidth="1"/>
    <col min="67" max="67" width="5.85546875" customWidth="1"/>
    <col min="68" max="68" width="7.28515625" customWidth="1"/>
    <col min="69" max="69" width="5.85546875" customWidth="1"/>
    <col min="70" max="70" width="7.140625" customWidth="1"/>
    <col min="71" max="71" width="5.7109375" customWidth="1"/>
    <col min="72" max="72" width="6.42578125" customWidth="1"/>
    <col min="73" max="73" width="4.85546875" customWidth="1"/>
    <col min="74" max="74" width="5.5703125" customWidth="1"/>
    <col min="75" max="75" width="6" customWidth="1"/>
    <col min="76" max="76" width="6.7109375" customWidth="1"/>
    <col min="77" max="77" width="7.28515625" customWidth="1"/>
    <col min="78" max="78" width="6.5703125" customWidth="1"/>
    <col min="79" max="79" width="5.42578125" customWidth="1"/>
    <col min="80" max="80" width="6" customWidth="1"/>
    <col min="81" max="81" width="6.85546875" customWidth="1"/>
    <col min="82" max="82" width="6.28515625" customWidth="1"/>
    <col min="83" max="83" width="5.5703125" customWidth="1"/>
    <col min="84" max="84" width="5.85546875" customWidth="1"/>
    <col min="85" max="85" width="6.5703125" customWidth="1"/>
    <col min="86" max="86" width="6.42578125" customWidth="1"/>
    <col min="87" max="87" width="6.85546875" customWidth="1"/>
    <col min="88" max="88" width="6.5703125" customWidth="1"/>
    <col min="89" max="89" width="6.42578125" customWidth="1"/>
    <col min="90" max="90" width="7.28515625" customWidth="1"/>
    <col min="91" max="91" width="7.42578125" customWidth="1"/>
    <col min="92" max="92" width="7" customWidth="1"/>
    <col min="93" max="94" width="6" customWidth="1"/>
    <col min="95" max="95" width="6.28515625" customWidth="1"/>
    <col min="96" max="97" width="7.42578125" customWidth="1"/>
    <col min="98" max="98" width="7.7109375" customWidth="1"/>
    <col min="99" max="99" width="7" customWidth="1"/>
    <col min="100" max="100" width="8.28515625" customWidth="1"/>
    <col min="101" max="101" width="8" customWidth="1"/>
    <col min="102" max="102" width="7.7109375" customWidth="1"/>
    <col min="103" max="103" width="6.7109375" customWidth="1"/>
    <col min="104" max="104" width="4.7109375" customWidth="1"/>
    <col min="105" max="105" width="4.5703125" customWidth="1"/>
    <col min="106" max="106" width="6.28515625" customWidth="1"/>
    <col min="107" max="107" width="4.42578125" customWidth="1"/>
    <col min="108" max="109" width="6" customWidth="1"/>
    <col min="110" max="110" width="4.7109375" customWidth="1"/>
    <col min="111" max="111" width="6.28515625" customWidth="1"/>
    <col min="112" max="112" width="5.85546875" customWidth="1"/>
    <col min="113" max="113" width="4.7109375" customWidth="1"/>
    <col min="114" max="115" width="8.85546875" customWidth="1"/>
    <col min="116" max="116" width="7.5703125" customWidth="1"/>
    <col min="117" max="117" width="7.140625" customWidth="1"/>
    <col min="118" max="118" width="5.5703125" customWidth="1"/>
    <col min="119" max="119" width="6.42578125" customWidth="1"/>
    <col min="120" max="120" width="5" customWidth="1"/>
    <col min="121" max="121" width="6.28515625" customWidth="1"/>
    <col min="122" max="122" width="7" customWidth="1"/>
    <col min="123" max="123" width="5.28515625" customWidth="1"/>
    <col min="124" max="124" width="6" customWidth="1"/>
  </cols>
  <sheetData>
    <row r="1" spans="1:117" ht="15" customHeight="1">
      <c r="A1" s="320" t="s">
        <v>422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2"/>
      <c r="CC1" s="344" t="s">
        <v>306</v>
      </c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  <c r="CY1" s="345"/>
      <c r="CZ1" s="345"/>
      <c r="DA1" s="345"/>
      <c r="DB1" s="345"/>
      <c r="DC1" s="345"/>
      <c r="DD1" s="345"/>
      <c r="DE1" s="345"/>
      <c r="DF1" s="345"/>
      <c r="DG1" s="345"/>
      <c r="DH1" s="345"/>
      <c r="DI1" s="345"/>
      <c r="DJ1" s="345"/>
      <c r="DK1" s="345"/>
      <c r="DL1" s="345"/>
      <c r="DM1" s="345"/>
    </row>
    <row r="2" spans="1:117" ht="15" customHeight="1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5"/>
      <c r="CC2" s="346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</row>
    <row r="3" spans="1:117" ht="15" customHeight="1">
      <c r="A3" s="327" t="s">
        <v>0</v>
      </c>
      <c r="B3" s="327" t="s">
        <v>9</v>
      </c>
      <c r="C3" s="327" t="s">
        <v>5</v>
      </c>
      <c r="D3" s="330" t="s">
        <v>1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2"/>
      <c r="Q3" s="336" t="s">
        <v>2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8"/>
      <c r="AD3" s="336" t="s">
        <v>58</v>
      </c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8"/>
      <c r="AQ3" s="336" t="s">
        <v>4</v>
      </c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8"/>
      <c r="BD3" s="336" t="s">
        <v>8</v>
      </c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8"/>
      <c r="BQ3" s="336" t="s">
        <v>23</v>
      </c>
      <c r="BR3" s="337"/>
      <c r="BS3" s="326" t="s">
        <v>24</v>
      </c>
      <c r="BT3" s="326"/>
      <c r="BU3" s="326" t="s">
        <v>25</v>
      </c>
      <c r="BV3" s="326"/>
      <c r="BW3" s="326" t="s">
        <v>26</v>
      </c>
      <c r="BX3" s="326"/>
      <c r="BY3" s="327" t="s">
        <v>29</v>
      </c>
      <c r="BZ3" s="317" t="s">
        <v>18</v>
      </c>
      <c r="CA3" s="317" t="s">
        <v>16</v>
      </c>
      <c r="CB3" s="317" t="s">
        <v>17</v>
      </c>
      <c r="CC3" s="330" t="s">
        <v>78</v>
      </c>
      <c r="CD3" s="331"/>
      <c r="CE3" s="350"/>
      <c r="CF3" s="350"/>
      <c r="CG3" s="351"/>
      <c r="CH3" s="330" t="s">
        <v>79</v>
      </c>
      <c r="CI3" s="331"/>
      <c r="CJ3" s="356"/>
      <c r="CK3" s="356"/>
      <c r="CL3" s="357"/>
      <c r="CM3" s="330" t="s">
        <v>80</v>
      </c>
      <c r="CN3" s="331"/>
      <c r="CO3" s="356"/>
      <c r="CP3" s="356"/>
      <c r="CQ3" s="357"/>
      <c r="CR3" s="330" t="s">
        <v>81</v>
      </c>
      <c r="CS3" s="331"/>
      <c r="CT3" s="356"/>
      <c r="CU3" s="356"/>
      <c r="CV3" s="357"/>
      <c r="CW3" s="330" t="s">
        <v>149</v>
      </c>
      <c r="CX3" s="331"/>
      <c r="CY3" s="356"/>
      <c r="CZ3" s="356"/>
      <c r="DA3" s="357"/>
      <c r="DB3" s="331" t="s">
        <v>24</v>
      </c>
      <c r="DC3" s="332"/>
      <c r="DD3" s="331" t="s">
        <v>273</v>
      </c>
      <c r="DE3" s="332"/>
      <c r="DF3" s="331" t="s">
        <v>287</v>
      </c>
      <c r="DG3" s="332"/>
      <c r="DH3" s="331" t="s">
        <v>423</v>
      </c>
      <c r="DI3" s="332"/>
      <c r="DJ3" s="330" t="s">
        <v>106</v>
      </c>
      <c r="DK3" s="331"/>
      <c r="DL3" s="331"/>
      <c r="DM3" s="332"/>
    </row>
    <row r="4" spans="1:117">
      <c r="A4" s="328"/>
      <c r="B4" s="328"/>
      <c r="C4" s="328"/>
      <c r="D4" s="333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9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1"/>
      <c r="AD4" s="339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1"/>
      <c r="AQ4" s="339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1"/>
      <c r="BD4" s="339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1"/>
      <c r="BQ4" s="342"/>
      <c r="BR4" s="343"/>
      <c r="BS4" s="326"/>
      <c r="BT4" s="326"/>
      <c r="BU4" s="326"/>
      <c r="BV4" s="326"/>
      <c r="BW4" s="326"/>
      <c r="BX4" s="326"/>
      <c r="BY4" s="318"/>
      <c r="BZ4" s="318"/>
      <c r="CA4" s="318"/>
      <c r="CB4" s="318"/>
      <c r="CC4" s="352"/>
      <c r="CD4" s="353"/>
      <c r="CE4" s="345"/>
      <c r="CF4" s="345"/>
      <c r="CG4" s="354"/>
      <c r="CH4" s="358"/>
      <c r="CI4" s="359"/>
      <c r="CJ4" s="360"/>
      <c r="CK4" s="360"/>
      <c r="CL4" s="361"/>
      <c r="CM4" s="358"/>
      <c r="CN4" s="359"/>
      <c r="CO4" s="360"/>
      <c r="CP4" s="360"/>
      <c r="CQ4" s="361"/>
      <c r="CR4" s="358"/>
      <c r="CS4" s="359"/>
      <c r="CT4" s="360"/>
      <c r="CU4" s="360"/>
      <c r="CV4" s="361"/>
      <c r="CW4" s="358"/>
      <c r="CX4" s="359"/>
      <c r="CY4" s="360"/>
      <c r="CZ4" s="360"/>
      <c r="DA4" s="361"/>
      <c r="DB4" s="348"/>
      <c r="DC4" s="349"/>
      <c r="DD4" s="348"/>
      <c r="DE4" s="349"/>
      <c r="DF4" s="348"/>
      <c r="DG4" s="349"/>
      <c r="DH4" s="348"/>
      <c r="DI4" s="349"/>
      <c r="DJ4" s="365"/>
      <c r="DK4" s="348"/>
      <c r="DL4" s="348"/>
      <c r="DM4" s="349"/>
    </row>
    <row r="5" spans="1:117" ht="15" customHeight="1">
      <c r="A5" s="328"/>
      <c r="B5" s="328"/>
      <c r="C5" s="328"/>
      <c r="D5" s="311" t="s">
        <v>75</v>
      </c>
      <c r="E5" s="312"/>
      <c r="F5" s="313"/>
      <c r="G5" s="311" t="s">
        <v>77</v>
      </c>
      <c r="H5" s="312"/>
      <c r="I5" s="313"/>
      <c r="J5" s="75" t="s">
        <v>76</v>
      </c>
      <c r="K5" s="75"/>
      <c r="L5" s="75"/>
      <c r="M5" s="314" t="s">
        <v>28</v>
      </c>
      <c r="N5" s="315"/>
      <c r="O5" s="315"/>
      <c r="P5" s="316"/>
      <c r="Q5" s="311" t="s">
        <v>75</v>
      </c>
      <c r="R5" s="312"/>
      <c r="S5" s="313"/>
      <c r="T5" s="311" t="s">
        <v>77</v>
      </c>
      <c r="U5" s="312"/>
      <c r="V5" s="313"/>
      <c r="W5" s="311" t="s">
        <v>76</v>
      </c>
      <c r="X5" s="312"/>
      <c r="Y5" s="313"/>
      <c r="Z5" s="314" t="s">
        <v>28</v>
      </c>
      <c r="AA5" s="315"/>
      <c r="AB5" s="315"/>
      <c r="AC5" s="316"/>
      <c r="AD5" s="311" t="s">
        <v>75</v>
      </c>
      <c r="AE5" s="312"/>
      <c r="AF5" s="313"/>
      <c r="AG5" s="311" t="s">
        <v>77</v>
      </c>
      <c r="AH5" s="312"/>
      <c r="AI5" s="313"/>
      <c r="AJ5" s="311" t="s">
        <v>76</v>
      </c>
      <c r="AK5" s="312"/>
      <c r="AL5" s="313"/>
      <c r="AM5" s="314" t="s">
        <v>28</v>
      </c>
      <c r="AN5" s="315"/>
      <c r="AO5" s="315"/>
      <c r="AP5" s="316"/>
      <c r="AQ5" s="311" t="s">
        <v>75</v>
      </c>
      <c r="AR5" s="312"/>
      <c r="AS5" s="313"/>
      <c r="AT5" s="311" t="s">
        <v>77</v>
      </c>
      <c r="AU5" s="312"/>
      <c r="AV5" s="313"/>
      <c r="AW5" s="311" t="s">
        <v>76</v>
      </c>
      <c r="AX5" s="312"/>
      <c r="AY5" s="313"/>
      <c r="AZ5" s="314" t="s">
        <v>28</v>
      </c>
      <c r="BA5" s="315"/>
      <c r="BB5" s="315"/>
      <c r="BC5" s="316"/>
      <c r="BD5" s="311" t="s">
        <v>75</v>
      </c>
      <c r="BE5" s="312"/>
      <c r="BF5" s="313"/>
      <c r="BG5" s="311" t="s">
        <v>77</v>
      </c>
      <c r="BH5" s="312"/>
      <c r="BI5" s="313"/>
      <c r="BJ5" s="311" t="s">
        <v>76</v>
      </c>
      <c r="BK5" s="312"/>
      <c r="BL5" s="313"/>
      <c r="BM5" s="314" t="s">
        <v>28</v>
      </c>
      <c r="BN5" s="315"/>
      <c r="BO5" s="315"/>
      <c r="BP5" s="316"/>
      <c r="BQ5" s="339"/>
      <c r="BR5" s="340"/>
      <c r="BS5" s="326"/>
      <c r="BT5" s="326"/>
      <c r="BU5" s="326"/>
      <c r="BV5" s="326"/>
      <c r="BW5" s="326"/>
      <c r="BX5" s="326"/>
      <c r="BY5" s="318"/>
      <c r="BZ5" s="318"/>
      <c r="CA5" s="318"/>
      <c r="CB5" s="318"/>
      <c r="CC5" s="346"/>
      <c r="CD5" s="347"/>
      <c r="CE5" s="347"/>
      <c r="CF5" s="347"/>
      <c r="CG5" s="355"/>
      <c r="CH5" s="362"/>
      <c r="CI5" s="363"/>
      <c r="CJ5" s="363"/>
      <c r="CK5" s="363"/>
      <c r="CL5" s="364"/>
      <c r="CM5" s="362"/>
      <c r="CN5" s="363"/>
      <c r="CO5" s="363"/>
      <c r="CP5" s="363"/>
      <c r="CQ5" s="364"/>
      <c r="CR5" s="362"/>
      <c r="CS5" s="363"/>
      <c r="CT5" s="363"/>
      <c r="CU5" s="363"/>
      <c r="CV5" s="364"/>
      <c r="CW5" s="362"/>
      <c r="CX5" s="363"/>
      <c r="CY5" s="363"/>
      <c r="CZ5" s="363"/>
      <c r="DA5" s="364"/>
      <c r="DB5" s="334"/>
      <c r="DC5" s="335"/>
      <c r="DD5" s="334"/>
      <c r="DE5" s="335"/>
      <c r="DF5" s="334"/>
      <c r="DG5" s="335"/>
      <c r="DH5" s="334"/>
      <c r="DI5" s="335"/>
      <c r="DJ5" s="333"/>
      <c r="DK5" s="334"/>
      <c r="DL5" s="334"/>
      <c r="DM5" s="335"/>
    </row>
    <row r="6" spans="1:117" ht="45">
      <c r="A6" s="329"/>
      <c r="B6" s="329"/>
      <c r="C6" s="329"/>
      <c r="D6" s="110" t="s">
        <v>20</v>
      </c>
      <c r="E6" s="110" t="s">
        <v>19</v>
      </c>
      <c r="F6" s="75" t="s">
        <v>17</v>
      </c>
      <c r="G6" s="110" t="s">
        <v>20</v>
      </c>
      <c r="H6" s="75" t="s">
        <v>16</v>
      </c>
      <c r="I6" s="75" t="s">
        <v>17</v>
      </c>
      <c r="J6" s="110" t="s">
        <v>21</v>
      </c>
      <c r="K6" s="75" t="s">
        <v>16</v>
      </c>
      <c r="L6" s="75" t="s">
        <v>17</v>
      </c>
      <c r="M6" s="110" t="s">
        <v>22</v>
      </c>
      <c r="N6" s="75" t="s">
        <v>18</v>
      </c>
      <c r="O6" s="82" t="s">
        <v>16</v>
      </c>
      <c r="P6" s="75" t="s">
        <v>17</v>
      </c>
      <c r="Q6" s="110" t="s">
        <v>20</v>
      </c>
      <c r="R6" s="110" t="s">
        <v>19</v>
      </c>
      <c r="S6" s="75" t="s">
        <v>17</v>
      </c>
      <c r="T6" s="110" t="s">
        <v>20</v>
      </c>
      <c r="U6" s="75" t="s">
        <v>16</v>
      </c>
      <c r="V6" s="75" t="s">
        <v>17</v>
      </c>
      <c r="W6" s="110" t="s">
        <v>21</v>
      </c>
      <c r="X6" s="75" t="s">
        <v>16</v>
      </c>
      <c r="Y6" s="75" t="s">
        <v>17</v>
      </c>
      <c r="Z6" s="110" t="s">
        <v>22</v>
      </c>
      <c r="AA6" s="75" t="s">
        <v>18</v>
      </c>
      <c r="AB6" s="82" t="s">
        <v>16</v>
      </c>
      <c r="AC6" s="75" t="s">
        <v>17</v>
      </c>
      <c r="AD6" s="110" t="s">
        <v>20</v>
      </c>
      <c r="AE6" s="110" t="s">
        <v>19</v>
      </c>
      <c r="AF6" s="75" t="s">
        <v>17</v>
      </c>
      <c r="AG6" s="110" t="s">
        <v>20</v>
      </c>
      <c r="AH6" s="75" t="s">
        <v>16</v>
      </c>
      <c r="AI6" s="75" t="s">
        <v>17</v>
      </c>
      <c r="AJ6" s="110" t="s">
        <v>21</v>
      </c>
      <c r="AK6" s="75" t="s">
        <v>16</v>
      </c>
      <c r="AL6" s="75" t="s">
        <v>17</v>
      </c>
      <c r="AM6" s="110" t="s">
        <v>22</v>
      </c>
      <c r="AN6" s="75" t="s">
        <v>18</v>
      </c>
      <c r="AO6" s="82" t="s">
        <v>16</v>
      </c>
      <c r="AP6" s="75" t="s">
        <v>17</v>
      </c>
      <c r="AQ6" s="110" t="s">
        <v>20</v>
      </c>
      <c r="AR6" s="110" t="s">
        <v>19</v>
      </c>
      <c r="AS6" s="75" t="s">
        <v>17</v>
      </c>
      <c r="AT6" s="110" t="s">
        <v>20</v>
      </c>
      <c r="AU6" s="75" t="s">
        <v>16</v>
      </c>
      <c r="AV6" s="75" t="s">
        <v>17</v>
      </c>
      <c r="AW6" s="110" t="s">
        <v>21</v>
      </c>
      <c r="AX6" s="75" t="s">
        <v>16</v>
      </c>
      <c r="AY6" s="75" t="s">
        <v>17</v>
      </c>
      <c r="AZ6" s="110" t="s">
        <v>22</v>
      </c>
      <c r="BA6" s="75" t="s">
        <v>18</v>
      </c>
      <c r="BB6" s="82" t="s">
        <v>16</v>
      </c>
      <c r="BC6" s="75" t="s">
        <v>17</v>
      </c>
      <c r="BD6" s="110" t="s">
        <v>20</v>
      </c>
      <c r="BE6" s="110" t="s">
        <v>19</v>
      </c>
      <c r="BF6" s="75" t="s">
        <v>17</v>
      </c>
      <c r="BG6" s="110" t="s">
        <v>20</v>
      </c>
      <c r="BH6" s="75" t="s">
        <v>16</v>
      </c>
      <c r="BI6" s="75" t="s">
        <v>17</v>
      </c>
      <c r="BJ6" s="110" t="s">
        <v>21</v>
      </c>
      <c r="BK6" s="75" t="s">
        <v>16</v>
      </c>
      <c r="BL6" s="75" t="s">
        <v>17</v>
      </c>
      <c r="BM6" s="110" t="s">
        <v>22</v>
      </c>
      <c r="BN6" s="75" t="s">
        <v>18</v>
      </c>
      <c r="BO6" s="82" t="s">
        <v>16</v>
      </c>
      <c r="BP6" s="75" t="s">
        <v>17</v>
      </c>
      <c r="BQ6" s="74" t="s">
        <v>16</v>
      </c>
      <c r="BR6" s="74" t="s">
        <v>17</v>
      </c>
      <c r="BS6" s="74" t="s">
        <v>16</v>
      </c>
      <c r="BT6" s="74" t="s">
        <v>17</v>
      </c>
      <c r="BU6" s="74" t="s">
        <v>16</v>
      </c>
      <c r="BV6" s="74" t="s">
        <v>17</v>
      </c>
      <c r="BW6" s="74" t="s">
        <v>16</v>
      </c>
      <c r="BX6" s="74" t="s">
        <v>17</v>
      </c>
      <c r="BY6" s="319"/>
      <c r="BZ6" s="319"/>
      <c r="CA6" s="319"/>
      <c r="CB6" s="319"/>
      <c r="CC6" s="75" t="s">
        <v>239</v>
      </c>
      <c r="CD6" s="75" t="s">
        <v>240</v>
      </c>
      <c r="CE6" s="75" t="s">
        <v>101</v>
      </c>
      <c r="CF6" s="75" t="s">
        <v>87</v>
      </c>
      <c r="CG6" s="75" t="s">
        <v>103</v>
      </c>
      <c r="CH6" s="75" t="s">
        <v>239</v>
      </c>
      <c r="CI6" s="75" t="s">
        <v>240</v>
      </c>
      <c r="CJ6" s="75" t="s">
        <v>101</v>
      </c>
      <c r="CK6" s="75" t="s">
        <v>87</v>
      </c>
      <c r="CL6" s="75" t="s">
        <v>103</v>
      </c>
      <c r="CM6" s="75" t="s">
        <v>239</v>
      </c>
      <c r="CN6" s="75" t="s">
        <v>240</v>
      </c>
      <c r="CO6" s="75" t="s">
        <v>101</v>
      </c>
      <c r="CP6" s="75" t="s">
        <v>87</v>
      </c>
      <c r="CQ6" s="75" t="s">
        <v>103</v>
      </c>
      <c r="CR6" s="75" t="s">
        <v>239</v>
      </c>
      <c r="CS6" s="75" t="s">
        <v>240</v>
      </c>
      <c r="CT6" s="75" t="s">
        <v>101</v>
      </c>
      <c r="CU6" s="75" t="s">
        <v>87</v>
      </c>
      <c r="CV6" s="75" t="s">
        <v>103</v>
      </c>
      <c r="CW6" s="75" t="s">
        <v>239</v>
      </c>
      <c r="CX6" s="75" t="s">
        <v>240</v>
      </c>
      <c r="CY6" s="75" t="s">
        <v>101</v>
      </c>
      <c r="CZ6" s="75" t="s">
        <v>87</v>
      </c>
      <c r="DA6" s="75" t="s">
        <v>103</v>
      </c>
      <c r="DB6" s="75" t="s">
        <v>87</v>
      </c>
      <c r="DC6" s="75" t="s">
        <v>103</v>
      </c>
      <c r="DD6" s="75" t="s">
        <v>87</v>
      </c>
      <c r="DE6" s="75" t="s">
        <v>103</v>
      </c>
      <c r="DF6" s="75" t="s">
        <v>87</v>
      </c>
      <c r="DG6" s="75" t="s">
        <v>103</v>
      </c>
      <c r="DH6" s="75" t="s">
        <v>87</v>
      </c>
      <c r="DI6" s="75" t="s">
        <v>103</v>
      </c>
      <c r="DJ6" s="110" t="s">
        <v>107</v>
      </c>
      <c r="DK6" s="110" t="s">
        <v>97</v>
      </c>
      <c r="DL6" s="75" t="s">
        <v>87</v>
      </c>
      <c r="DM6" s="75" t="s">
        <v>103</v>
      </c>
    </row>
    <row r="7" spans="1:117">
      <c r="A7" s="75">
        <v>1</v>
      </c>
      <c r="B7" s="75">
        <v>1</v>
      </c>
      <c r="C7" s="110" t="s">
        <v>34</v>
      </c>
      <c r="D7" s="135">
        <v>7.5</v>
      </c>
      <c r="E7" s="135">
        <v>8</v>
      </c>
      <c r="F7" s="135" t="s">
        <v>381</v>
      </c>
      <c r="G7" s="135">
        <v>8</v>
      </c>
      <c r="H7" s="135">
        <v>8</v>
      </c>
      <c r="I7" s="135" t="s">
        <v>381</v>
      </c>
      <c r="J7" s="135">
        <v>25</v>
      </c>
      <c r="K7" s="135">
        <v>9</v>
      </c>
      <c r="L7" s="135" t="s">
        <v>380</v>
      </c>
      <c r="M7" s="135">
        <f>D7+G7+J7</f>
        <v>40.5</v>
      </c>
      <c r="N7" s="135">
        <f>M7*2</f>
        <v>81</v>
      </c>
      <c r="O7" s="135">
        <v>9</v>
      </c>
      <c r="P7" s="135" t="s">
        <v>380</v>
      </c>
      <c r="Q7" s="135">
        <v>8.5</v>
      </c>
      <c r="R7" s="135">
        <v>9</v>
      </c>
      <c r="S7" s="135" t="s">
        <v>380</v>
      </c>
      <c r="T7" s="135">
        <v>6.5</v>
      </c>
      <c r="U7" s="135">
        <v>7</v>
      </c>
      <c r="V7" s="135" t="s">
        <v>379</v>
      </c>
      <c r="W7" s="135">
        <v>24</v>
      </c>
      <c r="X7" s="135">
        <v>8</v>
      </c>
      <c r="Y7" s="135" t="s">
        <v>381</v>
      </c>
      <c r="Z7" s="135">
        <f>Q7+T7+W7</f>
        <v>39</v>
      </c>
      <c r="AA7" s="135">
        <f>Z7*2</f>
        <v>78</v>
      </c>
      <c r="AB7" s="135">
        <v>8</v>
      </c>
      <c r="AC7" s="135" t="s">
        <v>381</v>
      </c>
      <c r="AD7" s="135">
        <v>7.6</v>
      </c>
      <c r="AE7" s="135">
        <v>8</v>
      </c>
      <c r="AF7" s="135" t="s">
        <v>381</v>
      </c>
      <c r="AG7" s="135">
        <v>7.6</v>
      </c>
      <c r="AH7" s="135">
        <v>8</v>
      </c>
      <c r="AI7" s="135" t="s">
        <v>381</v>
      </c>
      <c r="AJ7" s="135">
        <v>24</v>
      </c>
      <c r="AK7" s="135">
        <v>8</v>
      </c>
      <c r="AL7" s="135" t="s">
        <v>381</v>
      </c>
      <c r="AM7" s="135">
        <f>AD7+AG7+AJ7</f>
        <v>39.200000000000003</v>
      </c>
      <c r="AN7" s="135">
        <f>AM7*2</f>
        <v>78.400000000000006</v>
      </c>
      <c r="AO7" s="135">
        <v>8</v>
      </c>
      <c r="AP7" s="135" t="s">
        <v>381</v>
      </c>
      <c r="AQ7" s="135">
        <v>9</v>
      </c>
      <c r="AR7" s="135">
        <v>9</v>
      </c>
      <c r="AS7" s="135" t="s">
        <v>380</v>
      </c>
      <c r="AT7" s="135">
        <v>8.5</v>
      </c>
      <c r="AU7" s="135">
        <v>9</v>
      </c>
      <c r="AV7" s="49" t="s">
        <v>380</v>
      </c>
      <c r="AW7" s="135">
        <v>27.5</v>
      </c>
      <c r="AX7" s="135">
        <v>10</v>
      </c>
      <c r="AY7" s="135" t="s">
        <v>375</v>
      </c>
      <c r="AZ7" s="135">
        <f>AQ7+AT7+AW7</f>
        <v>45</v>
      </c>
      <c r="BA7" s="135">
        <f>AZ7*2</f>
        <v>90</v>
      </c>
      <c r="BB7" s="135">
        <v>9</v>
      </c>
      <c r="BC7" s="135" t="s">
        <v>380</v>
      </c>
      <c r="BD7" s="135">
        <v>7</v>
      </c>
      <c r="BE7" s="135">
        <v>7</v>
      </c>
      <c r="BF7" s="135" t="s">
        <v>381</v>
      </c>
      <c r="BG7" s="135">
        <v>6.5</v>
      </c>
      <c r="BH7" s="135">
        <v>7</v>
      </c>
      <c r="BI7" s="135" t="s">
        <v>379</v>
      </c>
      <c r="BJ7" s="135">
        <v>22</v>
      </c>
      <c r="BK7" s="135">
        <v>8</v>
      </c>
      <c r="BL7" s="135" t="s">
        <v>381</v>
      </c>
      <c r="BM7" s="135">
        <f>BD7+BG7+BJ7</f>
        <v>35.5</v>
      </c>
      <c r="BN7" s="135">
        <f>BM7*2</f>
        <v>71</v>
      </c>
      <c r="BO7" s="135">
        <v>8</v>
      </c>
      <c r="BP7" s="135" t="s">
        <v>381</v>
      </c>
      <c r="BQ7" s="135">
        <v>10</v>
      </c>
      <c r="BR7" s="135" t="s">
        <v>375</v>
      </c>
      <c r="BS7" s="135">
        <v>10</v>
      </c>
      <c r="BT7" s="135" t="s">
        <v>386</v>
      </c>
      <c r="BU7" s="135">
        <v>8</v>
      </c>
      <c r="BV7" s="135" t="s">
        <v>381</v>
      </c>
      <c r="BW7" s="135">
        <v>8</v>
      </c>
      <c r="BX7" s="135" t="s">
        <v>381</v>
      </c>
      <c r="BY7" s="135">
        <f>M7+Z7+AM7+AZ7+BM7</f>
        <v>199.2</v>
      </c>
      <c r="BZ7" s="135">
        <f>BY7/250*100</f>
        <v>79.679999999999993</v>
      </c>
      <c r="CA7" s="135">
        <v>8</v>
      </c>
      <c r="CB7" s="135" t="s">
        <v>381</v>
      </c>
      <c r="CC7" s="28">
        <v>34.4</v>
      </c>
      <c r="CD7" s="28">
        <v>40.5</v>
      </c>
      <c r="CE7" s="135">
        <f>CC7+CD7</f>
        <v>74.900000000000006</v>
      </c>
      <c r="CF7" s="34">
        <v>8</v>
      </c>
      <c r="CG7" s="135" t="s">
        <v>381</v>
      </c>
      <c r="CH7" s="28">
        <v>39.4</v>
      </c>
      <c r="CI7" s="135">
        <v>39</v>
      </c>
      <c r="CJ7" s="135">
        <f>CH7+CI7</f>
        <v>78.400000000000006</v>
      </c>
      <c r="CK7" s="135">
        <v>9</v>
      </c>
      <c r="CL7" s="135" t="s">
        <v>380</v>
      </c>
      <c r="CM7" s="28">
        <v>34.5</v>
      </c>
      <c r="CN7" s="135">
        <v>39.200000000000003</v>
      </c>
      <c r="CO7" s="135">
        <f>CM7+CN7</f>
        <v>73.7</v>
      </c>
      <c r="CP7" s="135">
        <v>8</v>
      </c>
      <c r="CQ7" s="135" t="s">
        <v>381</v>
      </c>
      <c r="CR7" s="28">
        <v>43.4</v>
      </c>
      <c r="CS7" s="191">
        <v>45</v>
      </c>
      <c r="CT7" s="135">
        <f>CR7+CS7</f>
        <v>88.4</v>
      </c>
      <c r="CU7" s="135">
        <v>9</v>
      </c>
      <c r="CV7" s="135" t="s">
        <v>380</v>
      </c>
      <c r="CW7" s="28">
        <v>33.5</v>
      </c>
      <c r="CX7" s="135">
        <v>35.5</v>
      </c>
      <c r="CY7" s="135">
        <f>CW7+CX7</f>
        <v>69</v>
      </c>
      <c r="CZ7" s="135">
        <v>7</v>
      </c>
      <c r="DA7" s="135" t="s">
        <v>379</v>
      </c>
      <c r="DB7" s="135">
        <v>10</v>
      </c>
      <c r="DC7" s="135" t="s">
        <v>386</v>
      </c>
      <c r="DD7" s="135">
        <v>8</v>
      </c>
      <c r="DE7" s="135" t="s">
        <v>381</v>
      </c>
      <c r="DF7" s="135">
        <v>8</v>
      </c>
      <c r="DG7" s="135" t="s">
        <v>381</v>
      </c>
      <c r="DH7" s="135">
        <v>10</v>
      </c>
      <c r="DI7" s="135" t="s">
        <v>386</v>
      </c>
      <c r="DJ7" s="135">
        <f>CE7+CJ7+CO7+CT7+CY7</f>
        <v>384.4</v>
      </c>
      <c r="DK7" s="135">
        <f>DJ7/5</f>
        <v>76.88</v>
      </c>
      <c r="DL7" s="135">
        <v>8</v>
      </c>
      <c r="DM7" s="135" t="s">
        <v>381</v>
      </c>
    </row>
    <row r="8" spans="1:117">
      <c r="A8" s="75">
        <v>2</v>
      </c>
      <c r="B8" s="75">
        <v>2</v>
      </c>
      <c r="C8" s="75" t="s">
        <v>35</v>
      </c>
      <c r="D8" s="135">
        <v>8</v>
      </c>
      <c r="E8" s="135">
        <v>8</v>
      </c>
      <c r="F8" s="135" t="s">
        <v>381</v>
      </c>
      <c r="G8" s="135">
        <v>8</v>
      </c>
      <c r="H8" s="135">
        <v>8</v>
      </c>
      <c r="I8" s="135" t="s">
        <v>381</v>
      </c>
      <c r="J8" s="135">
        <v>27</v>
      </c>
      <c r="K8" s="135">
        <v>9</v>
      </c>
      <c r="L8" s="135" t="s">
        <v>380</v>
      </c>
      <c r="M8" s="135">
        <f t="shared" ref="M8:M31" si="0">D8+G8+J8</f>
        <v>43</v>
      </c>
      <c r="N8" s="135">
        <f t="shared" ref="N8:N31" si="1">M8*2</f>
        <v>86</v>
      </c>
      <c r="O8" s="135">
        <v>9</v>
      </c>
      <c r="P8" s="49" t="s">
        <v>380</v>
      </c>
      <c r="Q8" s="135">
        <v>9</v>
      </c>
      <c r="R8" s="135">
        <v>9</v>
      </c>
      <c r="S8" s="135" t="s">
        <v>380</v>
      </c>
      <c r="T8" s="135">
        <v>8</v>
      </c>
      <c r="U8" s="135">
        <v>8</v>
      </c>
      <c r="V8" s="135" t="s">
        <v>381</v>
      </c>
      <c r="W8" s="135">
        <v>21.5</v>
      </c>
      <c r="X8" s="135">
        <v>8</v>
      </c>
      <c r="Y8" s="135" t="s">
        <v>381</v>
      </c>
      <c r="Z8" s="135">
        <f t="shared" ref="Z8:Z31" si="2">Q8+T8+W8</f>
        <v>38.5</v>
      </c>
      <c r="AA8" s="135">
        <f t="shared" ref="AA8:AA31" si="3">Z8*2</f>
        <v>77</v>
      </c>
      <c r="AB8" s="135">
        <v>8</v>
      </c>
      <c r="AC8" s="135" t="s">
        <v>381</v>
      </c>
      <c r="AD8" s="135">
        <v>9.1</v>
      </c>
      <c r="AE8" s="135">
        <v>10</v>
      </c>
      <c r="AF8" s="135" t="s">
        <v>375</v>
      </c>
      <c r="AG8" s="135">
        <v>8.8000000000000007</v>
      </c>
      <c r="AH8" s="135">
        <v>9</v>
      </c>
      <c r="AI8" s="135" t="s">
        <v>380</v>
      </c>
      <c r="AJ8" s="135">
        <v>22.5</v>
      </c>
      <c r="AK8" s="135">
        <v>8</v>
      </c>
      <c r="AL8" s="135" t="s">
        <v>381</v>
      </c>
      <c r="AM8" s="135">
        <f t="shared" ref="AM8:AM31" si="4">AD8+AG8+AJ8</f>
        <v>40.4</v>
      </c>
      <c r="AN8" s="135">
        <f t="shared" ref="AN8:AN31" si="5">AM8*2</f>
        <v>80.8</v>
      </c>
      <c r="AO8" s="135">
        <v>9</v>
      </c>
      <c r="AP8" s="135" t="s">
        <v>380</v>
      </c>
      <c r="AQ8" s="135">
        <v>9.75</v>
      </c>
      <c r="AR8" s="135">
        <v>10</v>
      </c>
      <c r="AS8" s="135" t="s">
        <v>375</v>
      </c>
      <c r="AT8" s="135">
        <v>9.5</v>
      </c>
      <c r="AU8" s="135">
        <v>10</v>
      </c>
      <c r="AV8" s="49" t="s">
        <v>375</v>
      </c>
      <c r="AW8" s="135">
        <v>28.5</v>
      </c>
      <c r="AX8" s="135">
        <v>10</v>
      </c>
      <c r="AY8" s="49" t="s">
        <v>375</v>
      </c>
      <c r="AZ8" s="135">
        <f t="shared" ref="AZ8:AZ31" si="6">AQ8+AT8+AW8</f>
        <v>47.75</v>
      </c>
      <c r="BA8" s="135">
        <f t="shared" ref="BA8:BA31" si="7">AZ8*2</f>
        <v>95.5</v>
      </c>
      <c r="BB8" s="135">
        <v>10</v>
      </c>
      <c r="BC8" s="49" t="s">
        <v>375</v>
      </c>
      <c r="BD8" s="135">
        <v>10</v>
      </c>
      <c r="BE8" s="135">
        <v>10</v>
      </c>
      <c r="BF8" s="135" t="s">
        <v>375</v>
      </c>
      <c r="BG8" s="135">
        <v>9</v>
      </c>
      <c r="BH8" s="135">
        <v>9</v>
      </c>
      <c r="BI8" s="135" t="s">
        <v>380</v>
      </c>
      <c r="BJ8" s="135">
        <v>26.5</v>
      </c>
      <c r="BK8" s="135">
        <v>9</v>
      </c>
      <c r="BL8" s="49" t="s">
        <v>380</v>
      </c>
      <c r="BM8" s="135">
        <f t="shared" ref="BM8:BM31" si="8">BD8+BG8+BJ8</f>
        <v>45.5</v>
      </c>
      <c r="BN8" s="135">
        <f t="shared" ref="BN8:BN31" si="9">BM8*2</f>
        <v>91</v>
      </c>
      <c r="BO8" s="135">
        <v>10</v>
      </c>
      <c r="BP8" s="49" t="s">
        <v>375</v>
      </c>
      <c r="BQ8" s="135">
        <v>10</v>
      </c>
      <c r="BR8" s="135" t="s">
        <v>375</v>
      </c>
      <c r="BS8" s="135">
        <v>10</v>
      </c>
      <c r="BT8" s="135" t="s">
        <v>386</v>
      </c>
      <c r="BU8" s="135">
        <v>9</v>
      </c>
      <c r="BV8" s="135" t="s">
        <v>380</v>
      </c>
      <c r="BW8" s="135">
        <v>8</v>
      </c>
      <c r="BX8" s="135" t="s">
        <v>381</v>
      </c>
      <c r="BY8" s="135">
        <f t="shared" ref="BY8:BY31" si="10">M8+Z8+AM8+AZ8+BM8</f>
        <v>215.15</v>
      </c>
      <c r="BZ8" s="135">
        <f t="shared" ref="BZ8:BZ31" si="11">BY8/250*100</f>
        <v>86.06</v>
      </c>
      <c r="CA8" s="135">
        <v>9</v>
      </c>
      <c r="CB8" s="135" t="s">
        <v>380</v>
      </c>
      <c r="CC8" s="28">
        <v>44.5</v>
      </c>
      <c r="CD8" s="28">
        <v>43</v>
      </c>
      <c r="CE8" s="135">
        <f t="shared" ref="CE8:CE31" si="12">CC8+CD8</f>
        <v>87.5</v>
      </c>
      <c r="CF8" s="135">
        <v>9</v>
      </c>
      <c r="CG8" s="135" t="s">
        <v>375</v>
      </c>
      <c r="CH8" s="28">
        <v>41.8</v>
      </c>
      <c r="CI8" s="135">
        <v>38.5</v>
      </c>
      <c r="CJ8" s="135">
        <f t="shared" ref="CJ8:CJ31" si="13">CH8+CI8</f>
        <v>80.3</v>
      </c>
      <c r="CK8" s="135">
        <v>8</v>
      </c>
      <c r="CL8" s="135" t="s">
        <v>379</v>
      </c>
      <c r="CM8" s="28">
        <v>39.6</v>
      </c>
      <c r="CN8" s="135">
        <v>40.4</v>
      </c>
      <c r="CO8" s="135">
        <f t="shared" ref="CO8:CO31" si="14">CM8+CN8</f>
        <v>80</v>
      </c>
      <c r="CP8" s="135">
        <v>8</v>
      </c>
      <c r="CQ8" s="135" t="s">
        <v>381</v>
      </c>
      <c r="CR8" s="28">
        <v>46.9</v>
      </c>
      <c r="CS8" s="191">
        <v>47.75</v>
      </c>
      <c r="CT8" s="135">
        <f t="shared" ref="CT8:CT31" si="15">CR8+CS8</f>
        <v>94.65</v>
      </c>
      <c r="CU8" s="135">
        <v>10</v>
      </c>
      <c r="CV8" s="135" t="s">
        <v>375</v>
      </c>
      <c r="CW8" s="28">
        <v>40</v>
      </c>
      <c r="CX8" s="135">
        <v>45.5</v>
      </c>
      <c r="CY8" s="135">
        <f t="shared" ref="CY8:CY31" si="16">CW8+CX8</f>
        <v>85.5</v>
      </c>
      <c r="CZ8" s="135">
        <v>9</v>
      </c>
      <c r="DA8" s="135" t="s">
        <v>380</v>
      </c>
      <c r="DB8" s="135">
        <v>10</v>
      </c>
      <c r="DC8" s="135" t="s">
        <v>386</v>
      </c>
      <c r="DD8" s="135">
        <v>9</v>
      </c>
      <c r="DE8" s="135" t="s">
        <v>380</v>
      </c>
      <c r="DF8" s="135">
        <v>8</v>
      </c>
      <c r="DG8" s="135" t="s">
        <v>381</v>
      </c>
      <c r="DH8" s="135">
        <v>10</v>
      </c>
      <c r="DI8" s="135" t="s">
        <v>386</v>
      </c>
      <c r="DJ8" s="135">
        <f t="shared" ref="DJ8:DJ31" si="17">CE8+CJ8+CO8+CT8+CY8</f>
        <v>427.95000000000005</v>
      </c>
      <c r="DK8" s="135">
        <f t="shared" ref="DK8:DK31" si="18">DJ8/5</f>
        <v>85.59</v>
      </c>
      <c r="DL8" s="135">
        <v>9</v>
      </c>
      <c r="DM8" s="135" t="s">
        <v>380</v>
      </c>
    </row>
    <row r="9" spans="1:117">
      <c r="A9" s="75">
        <v>3</v>
      </c>
      <c r="B9" s="75">
        <v>3</v>
      </c>
      <c r="C9" s="75" t="s">
        <v>11</v>
      </c>
      <c r="D9" s="135">
        <v>9.5</v>
      </c>
      <c r="E9" s="135">
        <v>10</v>
      </c>
      <c r="F9" s="135" t="s">
        <v>375</v>
      </c>
      <c r="G9" s="135">
        <v>9.5</v>
      </c>
      <c r="H9" s="135">
        <v>10</v>
      </c>
      <c r="I9" s="135" t="s">
        <v>375</v>
      </c>
      <c r="J9" s="135">
        <v>29</v>
      </c>
      <c r="K9" s="135">
        <v>10</v>
      </c>
      <c r="L9" s="135" t="s">
        <v>375</v>
      </c>
      <c r="M9" s="135">
        <f t="shared" si="0"/>
        <v>48</v>
      </c>
      <c r="N9" s="135">
        <f t="shared" si="1"/>
        <v>96</v>
      </c>
      <c r="O9" s="135">
        <v>10</v>
      </c>
      <c r="P9" s="135" t="s">
        <v>375</v>
      </c>
      <c r="Q9" s="135">
        <v>9.5</v>
      </c>
      <c r="R9" s="135">
        <v>10</v>
      </c>
      <c r="S9" s="135" t="s">
        <v>375</v>
      </c>
      <c r="T9" s="135">
        <v>9</v>
      </c>
      <c r="U9" s="135">
        <v>9</v>
      </c>
      <c r="V9" s="135" t="s">
        <v>380</v>
      </c>
      <c r="W9" s="135">
        <v>28.2</v>
      </c>
      <c r="X9" s="135">
        <v>10</v>
      </c>
      <c r="Y9" s="135" t="s">
        <v>375</v>
      </c>
      <c r="Z9" s="135">
        <f t="shared" si="2"/>
        <v>46.7</v>
      </c>
      <c r="AA9" s="135">
        <f t="shared" si="3"/>
        <v>93.4</v>
      </c>
      <c r="AB9" s="135">
        <v>10</v>
      </c>
      <c r="AC9" s="135" t="s">
        <v>375</v>
      </c>
      <c r="AD9" s="135">
        <v>10</v>
      </c>
      <c r="AE9" s="135">
        <v>10</v>
      </c>
      <c r="AF9" s="135" t="s">
        <v>375</v>
      </c>
      <c r="AG9" s="135">
        <v>10</v>
      </c>
      <c r="AH9" s="135">
        <v>10</v>
      </c>
      <c r="AI9" s="135" t="s">
        <v>375</v>
      </c>
      <c r="AJ9" s="135">
        <v>30</v>
      </c>
      <c r="AK9" s="135">
        <v>10</v>
      </c>
      <c r="AL9" s="135" t="s">
        <v>375</v>
      </c>
      <c r="AM9" s="135">
        <f t="shared" si="4"/>
        <v>50</v>
      </c>
      <c r="AN9" s="135">
        <f t="shared" si="5"/>
        <v>100</v>
      </c>
      <c r="AO9" s="135">
        <v>10</v>
      </c>
      <c r="AP9" s="135" t="s">
        <v>375</v>
      </c>
      <c r="AQ9" s="135">
        <v>9.5</v>
      </c>
      <c r="AR9" s="135">
        <v>10</v>
      </c>
      <c r="AS9" s="135" t="s">
        <v>375</v>
      </c>
      <c r="AT9" s="135">
        <v>9.5</v>
      </c>
      <c r="AU9" s="135">
        <v>10</v>
      </c>
      <c r="AV9" s="135" t="s">
        <v>375</v>
      </c>
      <c r="AW9" s="135">
        <v>29</v>
      </c>
      <c r="AX9" s="135">
        <v>10</v>
      </c>
      <c r="AY9" s="135" t="s">
        <v>375</v>
      </c>
      <c r="AZ9" s="135">
        <f t="shared" si="6"/>
        <v>48</v>
      </c>
      <c r="BA9" s="135">
        <f t="shared" si="7"/>
        <v>96</v>
      </c>
      <c r="BB9" s="135">
        <v>10</v>
      </c>
      <c r="BC9" s="135" t="s">
        <v>375</v>
      </c>
      <c r="BD9" s="135">
        <v>10</v>
      </c>
      <c r="BE9" s="135">
        <v>10</v>
      </c>
      <c r="BF9" s="135" t="s">
        <v>375</v>
      </c>
      <c r="BG9" s="135">
        <v>10</v>
      </c>
      <c r="BH9" s="135">
        <v>10</v>
      </c>
      <c r="BI9" s="135" t="s">
        <v>375</v>
      </c>
      <c r="BJ9" s="135">
        <v>29.5</v>
      </c>
      <c r="BK9" s="135">
        <v>10</v>
      </c>
      <c r="BL9" s="135" t="s">
        <v>375</v>
      </c>
      <c r="BM9" s="135">
        <f t="shared" si="8"/>
        <v>49.5</v>
      </c>
      <c r="BN9" s="135">
        <f t="shared" si="9"/>
        <v>99</v>
      </c>
      <c r="BO9" s="135">
        <v>10</v>
      </c>
      <c r="BP9" s="135" t="s">
        <v>375</v>
      </c>
      <c r="BQ9" s="135">
        <v>10</v>
      </c>
      <c r="BR9" s="135" t="s">
        <v>375</v>
      </c>
      <c r="BS9" s="135">
        <v>10</v>
      </c>
      <c r="BT9" s="135" t="s">
        <v>386</v>
      </c>
      <c r="BU9" s="135">
        <v>10</v>
      </c>
      <c r="BV9" s="135" t="s">
        <v>375</v>
      </c>
      <c r="BW9" s="135">
        <v>10</v>
      </c>
      <c r="BX9" s="135" t="s">
        <v>375</v>
      </c>
      <c r="BY9" s="135">
        <f t="shared" si="10"/>
        <v>242.2</v>
      </c>
      <c r="BZ9" s="135">
        <f t="shared" si="11"/>
        <v>96.88</v>
      </c>
      <c r="CA9" s="135">
        <v>10</v>
      </c>
      <c r="CB9" s="135" t="s">
        <v>375</v>
      </c>
      <c r="CC9" s="28">
        <v>45</v>
      </c>
      <c r="CD9" s="28">
        <v>48</v>
      </c>
      <c r="CE9" s="135">
        <f t="shared" si="12"/>
        <v>93</v>
      </c>
      <c r="CF9" s="135">
        <v>10</v>
      </c>
      <c r="CG9" s="135" t="s">
        <v>375</v>
      </c>
      <c r="CH9" s="28">
        <v>42.1</v>
      </c>
      <c r="CI9" s="135">
        <v>46.7</v>
      </c>
      <c r="CJ9" s="135">
        <f t="shared" si="13"/>
        <v>88.800000000000011</v>
      </c>
      <c r="CK9" s="135">
        <v>9</v>
      </c>
      <c r="CL9" s="135" t="s">
        <v>380</v>
      </c>
      <c r="CM9" s="28">
        <v>50</v>
      </c>
      <c r="CN9" s="135">
        <v>50</v>
      </c>
      <c r="CO9" s="135">
        <f t="shared" si="14"/>
        <v>100</v>
      </c>
      <c r="CP9" s="135">
        <v>10</v>
      </c>
      <c r="CQ9" s="135" t="s">
        <v>375</v>
      </c>
      <c r="CR9" s="28">
        <v>47.5</v>
      </c>
      <c r="CS9" s="191">
        <v>48</v>
      </c>
      <c r="CT9" s="135">
        <f t="shared" si="15"/>
        <v>95.5</v>
      </c>
      <c r="CU9" s="135">
        <v>10</v>
      </c>
      <c r="CV9" s="135" t="s">
        <v>375</v>
      </c>
      <c r="CW9" s="28">
        <v>47</v>
      </c>
      <c r="CX9" s="135">
        <v>49.5</v>
      </c>
      <c r="CY9" s="135">
        <f t="shared" si="16"/>
        <v>96.5</v>
      </c>
      <c r="CZ9" s="135">
        <v>10</v>
      </c>
      <c r="DA9" s="135" t="s">
        <v>375</v>
      </c>
      <c r="DB9" s="135">
        <v>10</v>
      </c>
      <c r="DC9" s="135" t="s">
        <v>386</v>
      </c>
      <c r="DD9" s="135">
        <v>10</v>
      </c>
      <c r="DE9" s="135" t="s">
        <v>375</v>
      </c>
      <c r="DF9" s="135">
        <v>10</v>
      </c>
      <c r="DG9" s="135" t="s">
        <v>375</v>
      </c>
      <c r="DH9" s="135">
        <v>10</v>
      </c>
      <c r="DI9" s="135" t="s">
        <v>386</v>
      </c>
      <c r="DJ9" s="135">
        <f t="shared" si="17"/>
        <v>473.8</v>
      </c>
      <c r="DK9" s="135">
        <f t="shared" si="18"/>
        <v>94.76</v>
      </c>
      <c r="DL9" s="135">
        <v>10</v>
      </c>
      <c r="DM9" s="135" t="s">
        <v>375</v>
      </c>
    </row>
    <row r="10" spans="1:117">
      <c r="A10" s="75">
        <v>4</v>
      </c>
      <c r="B10" s="75">
        <v>4</v>
      </c>
      <c r="C10" s="75" t="s">
        <v>36</v>
      </c>
      <c r="D10" s="135">
        <v>10</v>
      </c>
      <c r="E10" s="135">
        <v>10</v>
      </c>
      <c r="F10" s="135" t="s">
        <v>375</v>
      </c>
      <c r="G10" s="135">
        <v>10</v>
      </c>
      <c r="H10" s="135">
        <v>10</v>
      </c>
      <c r="I10" s="135" t="s">
        <v>375</v>
      </c>
      <c r="J10" s="135">
        <v>29</v>
      </c>
      <c r="K10" s="135">
        <v>10</v>
      </c>
      <c r="L10" s="135" t="s">
        <v>375</v>
      </c>
      <c r="M10" s="135">
        <f t="shared" si="0"/>
        <v>49</v>
      </c>
      <c r="N10" s="135">
        <f t="shared" si="1"/>
        <v>98</v>
      </c>
      <c r="O10" s="135">
        <v>10</v>
      </c>
      <c r="P10" s="49" t="s">
        <v>375</v>
      </c>
      <c r="Q10" s="135">
        <v>10</v>
      </c>
      <c r="R10" s="135">
        <v>10</v>
      </c>
      <c r="S10" s="135" t="s">
        <v>375</v>
      </c>
      <c r="T10" s="135">
        <v>9.5</v>
      </c>
      <c r="U10" s="135">
        <v>10</v>
      </c>
      <c r="V10" s="135" t="s">
        <v>375</v>
      </c>
      <c r="W10" s="135">
        <v>29.7</v>
      </c>
      <c r="X10" s="135">
        <v>10</v>
      </c>
      <c r="Y10" s="135" t="s">
        <v>375</v>
      </c>
      <c r="Z10" s="135">
        <f t="shared" si="2"/>
        <v>49.2</v>
      </c>
      <c r="AA10" s="135">
        <f t="shared" si="3"/>
        <v>98.4</v>
      </c>
      <c r="AB10" s="135">
        <v>10</v>
      </c>
      <c r="AC10" s="135" t="s">
        <v>375</v>
      </c>
      <c r="AD10" s="135">
        <v>10</v>
      </c>
      <c r="AE10" s="135">
        <v>10</v>
      </c>
      <c r="AF10" s="135" t="s">
        <v>375</v>
      </c>
      <c r="AG10" s="135">
        <v>10</v>
      </c>
      <c r="AH10" s="135">
        <v>10</v>
      </c>
      <c r="AI10" s="135" t="s">
        <v>375</v>
      </c>
      <c r="AJ10" s="135">
        <v>30</v>
      </c>
      <c r="AK10" s="135">
        <v>10</v>
      </c>
      <c r="AL10" s="135" t="s">
        <v>375</v>
      </c>
      <c r="AM10" s="135">
        <f t="shared" si="4"/>
        <v>50</v>
      </c>
      <c r="AN10" s="135">
        <f t="shared" si="5"/>
        <v>100</v>
      </c>
      <c r="AO10" s="135">
        <v>10</v>
      </c>
      <c r="AP10" s="135" t="s">
        <v>375</v>
      </c>
      <c r="AQ10" s="135">
        <v>10</v>
      </c>
      <c r="AR10" s="135">
        <v>10</v>
      </c>
      <c r="AS10" s="135" t="s">
        <v>375</v>
      </c>
      <c r="AT10" s="135">
        <v>10</v>
      </c>
      <c r="AU10" s="135">
        <v>10</v>
      </c>
      <c r="AV10" s="49" t="s">
        <v>375</v>
      </c>
      <c r="AW10" s="135">
        <v>30</v>
      </c>
      <c r="AX10" s="135">
        <v>10</v>
      </c>
      <c r="AY10" s="49" t="s">
        <v>375</v>
      </c>
      <c r="AZ10" s="135">
        <f t="shared" si="6"/>
        <v>50</v>
      </c>
      <c r="BA10" s="135">
        <f t="shared" si="7"/>
        <v>100</v>
      </c>
      <c r="BB10" s="135">
        <v>10</v>
      </c>
      <c r="BC10" s="49" t="s">
        <v>375</v>
      </c>
      <c r="BD10" s="135">
        <v>10</v>
      </c>
      <c r="BE10" s="135">
        <v>10</v>
      </c>
      <c r="BF10" s="135" t="s">
        <v>375</v>
      </c>
      <c r="BG10" s="135">
        <v>10</v>
      </c>
      <c r="BH10" s="135">
        <v>10</v>
      </c>
      <c r="BI10" s="135" t="s">
        <v>375</v>
      </c>
      <c r="BJ10" s="135">
        <v>30</v>
      </c>
      <c r="BK10" s="135">
        <v>10</v>
      </c>
      <c r="BL10" s="135" t="s">
        <v>375</v>
      </c>
      <c r="BM10" s="135">
        <f t="shared" si="8"/>
        <v>50</v>
      </c>
      <c r="BN10" s="135">
        <f t="shared" si="9"/>
        <v>100</v>
      </c>
      <c r="BO10" s="135">
        <v>10</v>
      </c>
      <c r="BP10" s="135" t="s">
        <v>375</v>
      </c>
      <c r="BQ10" s="135">
        <v>10</v>
      </c>
      <c r="BR10" s="135" t="s">
        <v>375</v>
      </c>
      <c r="BS10" s="135">
        <v>10</v>
      </c>
      <c r="BT10" s="135" t="s">
        <v>386</v>
      </c>
      <c r="BU10" s="135">
        <v>10</v>
      </c>
      <c r="BV10" s="135" t="s">
        <v>375</v>
      </c>
      <c r="BW10" s="135">
        <v>10</v>
      </c>
      <c r="BX10" s="135" t="s">
        <v>375</v>
      </c>
      <c r="BY10" s="135">
        <f t="shared" si="10"/>
        <v>248.2</v>
      </c>
      <c r="BZ10" s="135">
        <f t="shared" si="11"/>
        <v>99.279999999999987</v>
      </c>
      <c r="CA10" s="135">
        <v>10</v>
      </c>
      <c r="CB10" s="135" t="s">
        <v>375</v>
      </c>
      <c r="CC10" s="28">
        <v>49.5</v>
      </c>
      <c r="CD10" s="28">
        <v>49</v>
      </c>
      <c r="CE10" s="135">
        <f t="shared" si="12"/>
        <v>98.5</v>
      </c>
      <c r="CF10" s="135">
        <v>10</v>
      </c>
      <c r="CG10" s="135" t="s">
        <v>375</v>
      </c>
      <c r="CH10" s="28">
        <v>49.3</v>
      </c>
      <c r="CI10" s="135">
        <v>49.2</v>
      </c>
      <c r="CJ10" s="135">
        <f t="shared" si="13"/>
        <v>98.5</v>
      </c>
      <c r="CK10" s="135">
        <v>10</v>
      </c>
      <c r="CL10" s="135" t="s">
        <v>375</v>
      </c>
      <c r="CM10" s="28">
        <v>50</v>
      </c>
      <c r="CN10" s="135">
        <v>50</v>
      </c>
      <c r="CO10" s="135">
        <f t="shared" si="14"/>
        <v>100</v>
      </c>
      <c r="CP10" s="135">
        <v>10</v>
      </c>
      <c r="CQ10" s="135" t="s">
        <v>375</v>
      </c>
      <c r="CR10" s="28">
        <v>49.9</v>
      </c>
      <c r="CS10" s="191">
        <v>50</v>
      </c>
      <c r="CT10" s="135">
        <f t="shared" si="15"/>
        <v>99.9</v>
      </c>
      <c r="CU10" s="135">
        <v>10</v>
      </c>
      <c r="CV10" s="135" t="s">
        <v>375</v>
      </c>
      <c r="CW10" s="28">
        <v>50</v>
      </c>
      <c r="CX10" s="135">
        <v>50</v>
      </c>
      <c r="CY10" s="135">
        <f t="shared" si="16"/>
        <v>100</v>
      </c>
      <c r="CZ10" s="135">
        <v>10</v>
      </c>
      <c r="DA10" s="135" t="s">
        <v>375</v>
      </c>
      <c r="DB10" s="135">
        <v>10</v>
      </c>
      <c r="DC10" s="135" t="s">
        <v>386</v>
      </c>
      <c r="DD10" s="135">
        <v>10</v>
      </c>
      <c r="DE10" s="135" t="s">
        <v>375</v>
      </c>
      <c r="DF10" s="135">
        <v>10</v>
      </c>
      <c r="DG10" s="135" t="s">
        <v>375</v>
      </c>
      <c r="DH10" s="135">
        <v>10</v>
      </c>
      <c r="DI10" s="135" t="s">
        <v>386</v>
      </c>
      <c r="DJ10" s="135">
        <f t="shared" si="17"/>
        <v>496.9</v>
      </c>
      <c r="DK10" s="135">
        <f t="shared" si="18"/>
        <v>99.38</v>
      </c>
      <c r="DL10" s="135">
        <v>10</v>
      </c>
      <c r="DM10" s="135" t="s">
        <v>375</v>
      </c>
    </row>
    <row r="11" spans="1:117">
      <c r="A11" s="75">
        <v>5</v>
      </c>
      <c r="B11" s="75">
        <v>5</v>
      </c>
      <c r="C11" s="75" t="s">
        <v>262</v>
      </c>
      <c r="D11" s="135">
        <v>7.5</v>
      </c>
      <c r="E11" s="135">
        <v>8</v>
      </c>
      <c r="F11" s="135" t="s">
        <v>381</v>
      </c>
      <c r="G11" s="135">
        <v>8.5</v>
      </c>
      <c r="H11" s="135">
        <v>9</v>
      </c>
      <c r="I11" s="135" t="s">
        <v>380</v>
      </c>
      <c r="J11" s="135">
        <v>25</v>
      </c>
      <c r="K11" s="135">
        <v>9</v>
      </c>
      <c r="L11" s="135" t="s">
        <v>380</v>
      </c>
      <c r="M11" s="135">
        <f t="shared" si="0"/>
        <v>41</v>
      </c>
      <c r="N11" s="135">
        <f t="shared" si="1"/>
        <v>82</v>
      </c>
      <c r="O11" s="135">
        <v>9</v>
      </c>
      <c r="P11" s="135" t="s">
        <v>380</v>
      </c>
      <c r="Q11" s="135">
        <v>10</v>
      </c>
      <c r="R11" s="135">
        <v>10</v>
      </c>
      <c r="S11" s="135" t="s">
        <v>375</v>
      </c>
      <c r="T11" s="135">
        <v>9.5</v>
      </c>
      <c r="U11" s="135">
        <v>10</v>
      </c>
      <c r="V11" s="135" t="s">
        <v>375</v>
      </c>
      <c r="W11" s="135">
        <v>21.5</v>
      </c>
      <c r="X11" s="135">
        <v>8</v>
      </c>
      <c r="Y11" s="135" t="s">
        <v>381</v>
      </c>
      <c r="Z11" s="135">
        <f t="shared" si="2"/>
        <v>41</v>
      </c>
      <c r="AA11" s="135">
        <f t="shared" si="3"/>
        <v>82</v>
      </c>
      <c r="AB11" s="135">
        <v>9</v>
      </c>
      <c r="AC11" s="135" t="s">
        <v>380</v>
      </c>
      <c r="AD11" s="135">
        <v>7.6</v>
      </c>
      <c r="AE11" s="135">
        <v>8</v>
      </c>
      <c r="AF11" s="135" t="s">
        <v>381</v>
      </c>
      <c r="AG11" s="135">
        <v>8.6</v>
      </c>
      <c r="AH11" s="135">
        <v>9</v>
      </c>
      <c r="AI11" s="135" t="s">
        <v>380</v>
      </c>
      <c r="AJ11" s="135">
        <v>17.5</v>
      </c>
      <c r="AK11" s="135">
        <v>6</v>
      </c>
      <c r="AL11" s="135" t="s">
        <v>377</v>
      </c>
      <c r="AM11" s="135">
        <f t="shared" si="4"/>
        <v>33.700000000000003</v>
      </c>
      <c r="AN11" s="135">
        <f t="shared" si="5"/>
        <v>67.400000000000006</v>
      </c>
      <c r="AO11" s="49">
        <v>7</v>
      </c>
      <c r="AP11" s="135" t="s">
        <v>379</v>
      </c>
      <c r="AQ11" s="49">
        <v>9</v>
      </c>
      <c r="AR11" s="49">
        <v>9</v>
      </c>
      <c r="AS11" s="49" t="s">
        <v>380</v>
      </c>
      <c r="AT11" s="49">
        <v>8.75</v>
      </c>
      <c r="AU11" s="135">
        <v>9</v>
      </c>
      <c r="AV11" s="49" t="s">
        <v>380</v>
      </c>
      <c r="AW11" s="49">
        <v>25.5</v>
      </c>
      <c r="AX11" s="49">
        <v>9</v>
      </c>
      <c r="AY11" s="135" t="s">
        <v>380</v>
      </c>
      <c r="AZ11" s="135">
        <f t="shared" si="6"/>
        <v>43.25</v>
      </c>
      <c r="BA11" s="135">
        <f t="shared" si="7"/>
        <v>86.5</v>
      </c>
      <c r="BB11" s="135">
        <v>9</v>
      </c>
      <c r="BC11" s="135" t="s">
        <v>380</v>
      </c>
      <c r="BD11" s="49">
        <v>6.5</v>
      </c>
      <c r="BE11" s="49">
        <v>7</v>
      </c>
      <c r="BF11" s="49" t="s">
        <v>379</v>
      </c>
      <c r="BG11" s="49">
        <v>9</v>
      </c>
      <c r="BH11" s="49">
        <v>9</v>
      </c>
      <c r="BI11" s="135" t="s">
        <v>380</v>
      </c>
      <c r="BJ11" s="49">
        <v>24.5</v>
      </c>
      <c r="BK11" s="49">
        <v>9</v>
      </c>
      <c r="BL11" s="135" t="s">
        <v>380</v>
      </c>
      <c r="BM11" s="135">
        <f t="shared" si="8"/>
        <v>40</v>
      </c>
      <c r="BN11" s="135">
        <f t="shared" si="9"/>
        <v>80</v>
      </c>
      <c r="BO11" s="135">
        <v>8</v>
      </c>
      <c r="BP11" s="135" t="s">
        <v>381</v>
      </c>
      <c r="BQ11" s="135">
        <v>10</v>
      </c>
      <c r="BR11" s="135" t="s">
        <v>375</v>
      </c>
      <c r="BS11" s="135">
        <v>10</v>
      </c>
      <c r="BT11" s="135" t="s">
        <v>386</v>
      </c>
      <c r="BU11" s="135">
        <v>9</v>
      </c>
      <c r="BV11" s="135" t="s">
        <v>380</v>
      </c>
      <c r="BW11" s="135">
        <v>8</v>
      </c>
      <c r="BX11" s="135" t="s">
        <v>381</v>
      </c>
      <c r="BY11" s="135">
        <f t="shared" si="10"/>
        <v>198.95</v>
      </c>
      <c r="BZ11" s="135">
        <f t="shared" si="11"/>
        <v>79.58</v>
      </c>
      <c r="CA11" s="135">
        <v>8</v>
      </c>
      <c r="CB11" s="135" t="s">
        <v>381</v>
      </c>
      <c r="CC11" s="28">
        <v>40.9</v>
      </c>
      <c r="CD11" s="28">
        <v>41</v>
      </c>
      <c r="CE11" s="135">
        <f t="shared" si="12"/>
        <v>81.900000000000006</v>
      </c>
      <c r="CF11" s="135">
        <v>9</v>
      </c>
      <c r="CG11" s="135" t="s">
        <v>380</v>
      </c>
      <c r="CH11" s="28">
        <v>40.299999999999997</v>
      </c>
      <c r="CI11" s="135">
        <v>41</v>
      </c>
      <c r="CJ11" s="135">
        <f t="shared" si="13"/>
        <v>81.3</v>
      </c>
      <c r="CK11" s="135">
        <v>9</v>
      </c>
      <c r="CL11" s="135" t="s">
        <v>380</v>
      </c>
      <c r="CM11" s="28">
        <v>37.9</v>
      </c>
      <c r="CN11" s="135">
        <v>33.700000000000003</v>
      </c>
      <c r="CO11" s="135">
        <f t="shared" si="14"/>
        <v>71.599999999999994</v>
      </c>
      <c r="CP11" s="135">
        <v>8</v>
      </c>
      <c r="CQ11" s="135" t="s">
        <v>381</v>
      </c>
      <c r="CR11" s="28">
        <v>43.3</v>
      </c>
      <c r="CS11" s="191">
        <v>43.25</v>
      </c>
      <c r="CT11" s="135">
        <f t="shared" si="15"/>
        <v>86.55</v>
      </c>
      <c r="CU11" s="135">
        <v>9</v>
      </c>
      <c r="CV11" s="135" t="s">
        <v>380</v>
      </c>
      <c r="CW11" s="28">
        <v>39.5</v>
      </c>
      <c r="CX11" s="135">
        <v>40</v>
      </c>
      <c r="CY11" s="135">
        <f t="shared" si="16"/>
        <v>79.5</v>
      </c>
      <c r="CZ11" s="135">
        <v>8</v>
      </c>
      <c r="DA11" s="135" t="s">
        <v>381</v>
      </c>
      <c r="DB11" s="135">
        <v>10</v>
      </c>
      <c r="DC11" s="135" t="s">
        <v>386</v>
      </c>
      <c r="DD11" s="135">
        <v>9</v>
      </c>
      <c r="DE11" s="135" t="s">
        <v>380</v>
      </c>
      <c r="DF11" s="135">
        <v>8</v>
      </c>
      <c r="DG11" s="135" t="s">
        <v>381</v>
      </c>
      <c r="DH11" s="135">
        <v>10</v>
      </c>
      <c r="DI11" s="135" t="s">
        <v>387</v>
      </c>
      <c r="DJ11" s="135">
        <f t="shared" si="17"/>
        <v>400.84999999999997</v>
      </c>
      <c r="DK11" s="135">
        <f t="shared" si="18"/>
        <v>80.169999999999987</v>
      </c>
      <c r="DL11" s="135">
        <v>9</v>
      </c>
      <c r="DM11" s="135" t="s">
        <v>380</v>
      </c>
    </row>
    <row r="12" spans="1:117">
      <c r="A12" s="75">
        <v>6</v>
      </c>
      <c r="B12" s="75">
        <v>6</v>
      </c>
      <c r="C12" s="116" t="s">
        <v>6</v>
      </c>
      <c r="D12" s="135">
        <v>9.5</v>
      </c>
      <c r="E12" s="135">
        <v>10</v>
      </c>
      <c r="F12" s="135" t="s">
        <v>375</v>
      </c>
      <c r="G12" s="135">
        <v>9.5</v>
      </c>
      <c r="H12" s="135">
        <v>10</v>
      </c>
      <c r="I12" s="135" t="s">
        <v>375</v>
      </c>
      <c r="J12" s="135">
        <v>29</v>
      </c>
      <c r="K12" s="135">
        <v>10</v>
      </c>
      <c r="L12" s="135" t="s">
        <v>375</v>
      </c>
      <c r="M12" s="135">
        <f t="shared" si="0"/>
        <v>48</v>
      </c>
      <c r="N12" s="135">
        <f t="shared" si="1"/>
        <v>96</v>
      </c>
      <c r="O12" s="135">
        <v>10</v>
      </c>
      <c r="P12" s="135" t="s">
        <v>375</v>
      </c>
      <c r="Q12" s="135">
        <v>8.5</v>
      </c>
      <c r="R12" s="135">
        <v>9</v>
      </c>
      <c r="S12" s="135" t="s">
        <v>380</v>
      </c>
      <c r="T12" s="135">
        <v>7.5</v>
      </c>
      <c r="U12" s="135">
        <v>8</v>
      </c>
      <c r="V12" s="135" t="s">
        <v>381</v>
      </c>
      <c r="W12" s="135">
        <v>22</v>
      </c>
      <c r="X12" s="135">
        <v>8</v>
      </c>
      <c r="Y12" s="135" t="s">
        <v>381</v>
      </c>
      <c r="Z12" s="135">
        <f t="shared" si="2"/>
        <v>38</v>
      </c>
      <c r="AA12" s="135">
        <f t="shared" si="3"/>
        <v>76</v>
      </c>
      <c r="AB12" s="135">
        <v>8</v>
      </c>
      <c r="AC12" s="135" t="s">
        <v>381</v>
      </c>
      <c r="AD12" s="135">
        <v>8.8000000000000007</v>
      </c>
      <c r="AE12" s="135">
        <v>9</v>
      </c>
      <c r="AF12" s="135" t="s">
        <v>380</v>
      </c>
      <c r="AG12" s="135">
        <v>9.1</v>
      </c>
      <c r="AH12" s="135">
        <v>10</v>
      </c>
      <c r="AI12" s="135" t="s">
        <v>375</v>
      </c>
      <c r="AJ12" s="135">
        <v>27</v>
      </c>
      <c r="AK12" s="135">
        <v>9</v>
      </c>
      <c r="AL12" s="135" t="s">
        <v>380</v>
      </c>
      <c r="AM12" s="135">
        <f t="shared" si="4"/>
        <v>44.9</v>
      </c>
      <c r="AN12" s="135">
        <f t="shared" si="5"/>
        <v>89.8</v>
      </c>
      <c r="AO12" s="49">
        <v>9</v>
      </c>
      <c r="AP12" s="135" t="s">
        <v>380</v>
      </c>
      <c r="AQ12" s="49">
        <v>9</v>
      </c>
      <c r="AR12" s="49">
        <v>9</v>
      </c>
      <c r="AS12" s="49" t="s">
        <v>380</v>
      </c>
      <c r="AT12" s="49">
        <v>9</v>
      </c>
      <c r="AU12" s="135">
        <v>9</v>
      </c>
      <c r="AV12" s="49" t="s">
        <v>380</v>
      </c>
      <c r="AW12" s="49">
        <v>28.5</v>
      </c>
      <c r="AX12" s="49">
        <v>10</v>
      </c>
      <c r="AY12" s="49" t="s">
        <v>375</v>
      </c>
      <c r="AZ12" s="135">
        <f t="shared" si="6"/>
        <v>46.5</v>
      </c>
      <c r="BA12" s="135">
        <f t="shared" si="7"/>
        <v>93</v>
      </c>
      <c r="BB12" s="135">
        <v>10</v>
      </c>
      <c r="BC12" s="49" t="s">
        <v>375</v>
      </c>
      <c r="BD12" s="49">
        <v>10</v>
      </c>
      <c r="BE12" s="49">
        <v>10</v>
      </c>
      <c r="BF12" s="49" t="s">
        <v>375</v>
      </c>
      <c r="BG12" s="49">
        <v>8</v>
      </c>
      <c r="BH12" s="49">
        <v>8</v>
      </c>
      <c r="BI12" s="49" t="s">
        <v>381</v>
      </c>
      <c r="BJ12" s="49">
        <v>26</v>
      </c>
      <c r="BK12" s="49">
        <v>9</v>
      </c>
      <c r="BL12" s="49" t="s">
        <v>380</v>
      </c>
      <c r="BM12" s="135">
        <f t="shared" si="8"/>
        <v>44</v>
      </c>
      <c r="BN12" s="135">
        <f t="shared" si="9"/>
        <v>88</v>
      </c>
      <c r="BO12" s="135">
        <v>9</v>
      </c>
      <c r="BP12" s="49" t="s">
        <v>380</v>
      </c>
      <c r="BQ12" s="135">
        <v>10</v>
      </c>
      <c r="BR12" s="135" t="s">
        <v>375</v>
      </c>
      <c r="BS12" s="135">
        <v>10</v>
      </c>
      <c r="BT12" s="135" t="s">
        <v>386</v>
      </c>
      <c r="BU12" s="135">
        <v>10</v>
      </c>
      <c r="BV12" s="135" t="s">
        <v>375</v>
      </c>
      <c r="BW12" s="135">
        <v>9</v>
      </c>
      <c r="BX12" s="135" t="s">
        <v>380</v>
      </c>
      <c r="BY12" s="135">
        <f t="shared" si="10"/>
        <v>221.4</v>
      </c>
      <c r="BZ12" s="135">
        <f t="shared" si="11"/>
        <v>88.56</v>
      </c>
      <c r="CA12" s="135">
        <v>9</v>
      </c>
      <c r="CB12" s="135">
        <v>2</v>
      </c>
      <c r="CC12" s="28">
        <v>42.9</v>
      </c>
      <c r="CD12" s="28">
        <v>48</v>
      </c>
      <c r="CE12" s="135">
        <f t="shared" si="12"/>
        <v>90.9</v>
      </c>
      <c r="CF12" s="135">
        <v>10</v>
      </c>
      <c r="CG12" s="135" t="s">
        <v>375</v>
      </c>
      <c r="CH12" s="28">
        <v>42.8</v>
      </c>
      <c r="CI12" s="135">
        <v>38</v>
      </c>
      <c r="CJ12" s="135">
        <f t="shared" si="13"/>
        <v>80.8</v>
      </c>
      <c r="CK12" s="135">
        <v>9</v>
      </c>
      <c r="CL12" s="135" t="s">
        <v>380</v>
      </c>
      <c r="CM12" s="28">
        <v>45.2</v>
      </c>
      <c r="CN12" s="135">
        <v>44.9</v>
      </c>
      <c r="CO12" s="135">
        <f t="shared" si="14"/>
        <v>90.1</v>
      </c>
      <c r="CP12" s="135">
        <v>9</v>
      </c>
      <c r="CQ12" s="135" t="s">
        <v>380</v>
      </c>
      <c r="CR12" s="28">
        <v>45.6</v>
      </c>
      <c r="CS12" s="191">
        <v>46.5</v>
      </c>
      <c r="CT12" s="135">
        <f t="shared" si="15"/>
        <v>92.1</v>
      </c>
      <c r="CU12" s="135">
        <v>10</v>
      </c>
      <c r="CV12" s="135" t="s">
        <v>375</v>
      </c>
      <c r="CW12" s="28">
        <v>45</v>
      </c>
      <c r="CX12" s="135">
        <v>44</v>
      </c>
      <c r="CY12" s="135">
        <f t="shared" si="16"/>
        <v>89</v>
      </c>
      <c r="CZ12" s="135">
        <v>9</v>
      </c>
      <c r="DA12" s="135" t="s">
        <v>380</v>
      </c>
      <c r="DB12" s="135">
        <v>10</v>
      </c>
      <c r="DC12" s="135" t="s">
        <v>386</v>
      </c>
      <c r="DD12" s="135">
        <v>10</v>
      </c>
      <c r="DE12" s="135" t="s">
        <v>375</v>
      </c>
      <c r="DF12" s="135">
        <v>9</v>
      </c>
      <c r="DG12" s="135" t="s">
        <v>380</v>
      </c>
      <c r="DH12" s="135">
        <v>10</v>
      </c>
      <c r="DI12" s="135" t="s">
        <v>386</v>
      </c>
      <c r="DJ12" s="135">
        <f t="shared" si="17"/>
        <v>442.9</v>
      </c>
      <c r="DK12" s="135">
        <f t="shared" si="18"/>
        <v>88.58</v>
      </c>
      <c r="DL12" s="135">
        <v>9</v>
      </c>
      <c r="DM12" s="135" t="s">
        <v>380</v>
      </c>
    </row>
    <row r="13" spans="1:117">
      <c r="A13" s="75">
        <v>7</v>
      </c>
      <c r="B13" s="75">
        <v>7</v>
      </c>
      <c r="C13" s="169" t="s">
        <v>307</v>
      </c>
      <c r="D13" s="135">
        <v>10</v>
      </c>
      <c r="E13" s="135">
        <v>10</v>
      </c>
      <c r="F13" s="135" t="s">
        <v>375</v>
      </c>
      <c r="G13" s="135">
        <v>10</v>
      </c>
      <c r="H13" s="135">
        <v>10</v>
      </c>
      <c r="I13" s="135" t="s">
        <v>375</v>
      </c>
      <c r="J13" s="135">
        <v>30</v>
      </c>
      <c r="K13" s="135">
        <v>10</v>
      </c>
      <c r="L13" s="135" t="s">
        <v>375</v>
      </c>
      <c r="M13" s="135">
        <f t="shared" si="0"/>
        <v>50</v>
      </c>
      <c r="N13" s="135">
        <f t="shared" si="1"/>
        <v>100</v>
      </c>
      <c r="O13" s="135">
        <v>10</v>
      </c>
      <c r="P13" s="135" t="s">
        <v>375</v>
      </c>
      <c r="Q13" s="135">
        <v>10</v>
      </c>
      <c r="R13" s="135">
        <v>10</v>
      </c>
      <c r="S13" s="135" t="s">
        <v>375</v>
      </c>
      <c r="T13" s="135">
        <v>9.5</v>
      </c>
      <c r="U13" s="135">
        <v>10</v>
      </c>
      <c r="V13" s="135" t="s">
        <v>375</v>
      </c>
      <c r="W13" s="135">
        <v>29.7</v>
      </c>
      <c r="X13" s="135">
        <v>10</v>
      </c>
      <c r="Y13" s="135" t="s">
        <v>375</v>
      </c>
      <c r="Z13" s="135">
        <f t="shared" si="2"/>
        <v>49.2</v>
      </c>
      <c r="AA13" s="135">
        <f t="shared" si="3"/>
        <v>98.4</v>
      </c>
      <c r="AB13" s="135">
        <v>10</v>
      </c>
      <c r="AC13" s="135" t="s">
        <v>375</v>
      </c>
      <c r="AD13" s="135">
        <v>10</v>
      </c>
      <c r="AE13" s="135">
        <v>10</v>
      </c>
      <c r="AF13" s="135" t="s">
        <v>375</v>
      </c>
      <c r="AG13" s="135">
        <v>10</v>
      </c>
      <c r="AH13" s="135">
        <v>10</v>
      </c>
      <c r="AI13" s="135" t="s">
        <v>375</v>
      </c>
      <c r="AJ13" s="135">
        <v>30</v>
      </c>
      <c r="AK13" s="135">
        <v>10</v>
      </c>
      <c r="AL13" s="135" t="s">
        <v>375</v>
      </c>
      <c r="AM13" s="135">
        <f t="shared" si="4"/>
        <v>50</v>
      </c>
      <c r="AN13" s="135">
        <f t="shared" si="5"/>
        <v>100</v>
      </c>
      <c r="AO13" s="49">
        <v>10</v>
      </c>
      <c r="AP13" s="135" t="s">
        <v>375</v>
      </c>
      <c r="AQ13" s="49">
        <v>10</v>
      </c>
      <c r="AR13" s="49">
        <v>10</v>
      </c>
      <c r="AS13" s="49" t="s">
        <v>375</v>
      </c>
      <c r="AT13" s="49">
        <v>10</v>
      </c>
      <c r="AU13" s="135">
        <v>10</v>
      </c>
      <c r="AV13" s="49" t="s">
        <v>375</v>
      </c>
      <c r="AW13" s="49">
        <v>30</v>
      </c>
      <c r="AX13" s="49">
        <v>10</v>
      </c>
      <c r="AY13" s="49" t="s">
        <v>375</v>
      </c>
      <c r="AZ13" s="135">
        <f t="shared" si="6"/>
        <v>50</v>
      </c>
      <c r="BA13" s="135">
        <f t="shared" si="7"/>
        <v>100</v>
      </c>
      <c r="BB13" s="135">
        <v>10</v>
      </c>
      <c r="BC13" s="135" t="s">
        <v>375</v>
      </c>
      <c r="BD13" s="49">
        <v>10</v>
      </c>
      <c r="BE13" s="49">
        <v>10</v>
      </c>
      <c r="BF13" s="49" t="s">
        <v>375</v>
      </c>
      <c r="BG13" s="49">
        <v>10</v>
      </c>
      <c r="BH13" s="49">
        <v>10</v>
      </c>
      <c r="BI13" s="49" t="s">
        <v>375</v>
      </c>
      <c r="BJ13" s="49">
        <v>30</v>
      </c>
      <c r="BK13" s="49">
        <v>10</v>
      </c>
      <c r="BL13" s="49" t="s">
        <v>375</v>
      </c>
      <c r="BM13" s="135">
        <f t="shared" si="8"/>
        <v>50</v>
      </c>
      <c r="BN13" s="135">
        <f t="shared" si="9"/>
        <v>100</v>
      </c>
      <c r="BO13" s="135">
        <v>10</v>
      </c>
      <c r="BP13" s="135" t="s">
        <v>375</v>
      </c>
      <c r="BQ13" s="135">
        <v>10</v>
      </c>
      <c r="BR13" s="135" t="s">
        <v>375</v>
      </c>
      <c r="BS13" s="135">
        <v>10</v>
      </c>
      <c r="BT13" s="135" t="s">
        <v>386</v>
      </c>
      <c r="BU13" s="135">
        <v>10</v>
      </c>
      <c r="BV13" s="135" t="s">
        <v>375</v>
      </c>
      <c r="BW13" s="135">
        <v>10</v>
      </c>
      <c r="BX13" s="135" t="s">
        <v>375</v>
      </c>
      <c r="BY13" s="135">
        <f t="shared" si="10"/>
        <v>249.2</v>
      </c>
      <c r="BZ13" s="135">
        <f t="shared" si="11"/>
        <v>99.679999999999993</v>
      </c>
      <c r="CA13" s="135">
        <v>10</v>
      </c>
      <c r="CB13" s="135" t="s">
        <v>375</v>
      </c>
      <c r="CC13" s="28">
        <v>49.5</v>
      </c>
      <c r="CD13" s="28">
        <v>50</v>
      </c>
      <c r="CE13" s="135">
        <f t="shared" si="12"/>
        <v>99.5</v>
      </c>
      <c r="CF13" s="81">
        <v>10</v>
      </c>
      <c r="CG13" s="135" t="s">
        <v>375</v>
      </c>
      <c r="CH13" s="28">
        <v>48.4</v>
      </c>
      <c r="CI13" s="135">
        <v>49.2</v>
      </c>
      <c r="CJ13" s="135">
        <f t="shared" si="13"/>
        <v>97.6</v>
      </c>
      <c r="CK13" s="135">
        <v>10</v>
      </c>
      <c r="CL13" s="135" t="s">
        <v>375</v>
      </c>
      <c r="CM13" s="28">
        <v>49.5</v>
      </c>
      <c r="CN13" s="135">
        <v>50</v>
      </c>
      <c r="CO13" s="135">
        <f t="shared" si="14"/>
        <v>99.5</v>
      </c>
      <c r="CP13" s="135">
        <v>10</v>
      </c>
      <c r="CQ13" s="135" t="s">
        <v>375</v>
      </c>
      <c r="CR13" s="28">
        <v>49.9</v>
      </c>
      <c r="CS13" s="191">
        <v>50</v>
      </c>
      <c r="CT13" s="135">
        <f t="shared" si="15"/>
        <v>99.9</v>
      </c>
      <c r="CU13" s="135">
        <v>10</v>
      </c>
      <c r="CV13" s="135" t="s">
        <v>375</v>
      </c>
      <c r="CW13" s="28">
        <v>50</v>
      </c>
      <c r="CX13" s="135">
        <v>50</v>
      </c>
      <c r="CY13" s="135">
        <f t="shared" si="16"/>
        <v>100</v>
      </c>
      <c r="CZ13" s="135">
        <v>10</v>
      </c>
      <c r="DA13" s="135" t="s">
        <v>375</v>
      </c>
      <c r="DB13" s="135">
        <v>10</v>
      </c>
      <c r="DC13" s="135" t="s">
        <v>386</v>
      </c>
      <c r="DD13" s="135">
        <v>10</v>
      </c>
      <c r="DE13" s="135" t="s">
        <v>375</v>
      </c>
      <c r="DF13" s="135">
        <v>10</v>
      </c>
      <c r="DG13" s="135" t="s">
        <v>375</v>
      </c>
      <c r="DH13" s="135">
        <v>10</v>
      </c>
      <c r="DI13" s="135" t="s">
        <v>386</v>
      </c>
      <c r="DJ13" s="135">
        <f t="shared" si="17"/>
        <v>496.5</v>
      </c>
      <c r="DK13" s="135">
        <f t="shared" si="18"/>
        <v>99.3</v>
      </c>
      <c r="DL13" s="135">
        <v>10</v>
      </c>
      <c r="DM13" s="135" t="s">
        <v>375</v>
      </c>
    </row>
    <row r="14" spans="1:117">
      <c r="A14" s="75">
        <v>8</v>
      </c>
      <c r="B14" s="75">
        <v>8</v>
      </c>
      <c r="C14" s="169" t="s">
        <v>72</v>
      </c>
      <c r="D14" s="135">
        <v>8.5</v>
      </c>
      <c r="E14" s="135">
        <v>9</v>
      </c>
      <c r="F14" s="135" t="s">
        <v>380</v>
      </c>
      <c r="G14" s="135">
        <v>9</v>
      </c>
      <c r="H14" s="135">
        <v>9</v>
      </c>
      <c r="I14" s="135" t="s">
        <v>380</v>
      </c>
      <c r="J14" s="135">
        <v>25</v>
      </c>
      <c r="K14" s="135">
        <v>9</v>
      </c>
      <c r="L14" s="135" t="s">
        <v>380</v>
      </c>
      <c r="M14" s="135">
        <f t="shared" si="0"/>
        <v>42.5</v>
      </c>
      <c r="N14" s="135">
        <f t="shared" si="1"/>
        <v>85</v>
      </c>
      <c r="O14" s="135">
        <v>9</v>
      </c>
      <c r="P14" s="135" t="s">
        <v>380</v>
      </c>
      <c r="Q14" s="135">
        <v>10</v>
      </c>
      <c r="R14" s="135">
        <v>10</v>
      </c>
      <c r="S14" s="135" t="s">
        <v>375</v>
      </c>
      <c r="T14" s="135">
        <v>6.5</v>
      </c>
      <c r="U14" s="135">
        <v>7</v>
      </c>
      <c r="V14" s="135" t="s">
        <v>379</v>
      </c>
      <c r="W14" s="135">
        <v>26</v>
      </c>
      <c r="X14" s="135">
        <v>9</v>
      </c>
      <c r="Y14" s="135" t="s">
        <v>380</v>
      </c>
      <c r="Z14" s="135">
        <f t="shared" si="2"/>
        <v>42.5</v>
      </c>
      <c r="AA14" s="135">
        <f t="shared" si="3"/>
        <v>85</v>
      </c>
      <c r="AB14" s="135">
        <v>9</v>
      </c>
      <c r="AC14" s="135" t="s">
        <v>380</v>
      </c>
      <c r="AD14" s="135">
        <v>8.9</v>
      </c>
      <c r="AE14" s="135">
        <v>9</v>
      </c>
      <c r="AF14" s="135" t="s">
        <v>380</v>
      </c>
      <c r="AG14" s="135">
        <v>9.5</v>
      </c>
      <c r="AH14" s="135">
        <v>10</v>
      </c>
      <c r="AI14" s="135" t="s">
        <v>375</v>
      </c>
      <c r="AJ14" s="135">
        <v>29</v>
      </c>
      <c r="AK14" s="135">
        <v>9</v>
      </c>
      <c r="AL14" s="135" t="s">
        <v>380</v>
      </c>
      <c r="AM14" s="135">
        <f t="shared" si="4"/>
        <v>47.4</v>
      </c>
      <c r="AN14" s="135">
        <f t="shared" si="5"/>
        <v>94.8</v>
      </c>
      <c r="AO14" s="49">
        <v>10</v>
      </c>
      <c r="AP14" s="135" t="s">
        <v>375</v>
      </c>
      <c r="AQ14" s="49">
        <v>9</v>
      </c>
      <c r="AR14" s="49">
        <v>9</v>
      </c>
      <c r="AS14" s="49" t="s">
        <v>380</v>
      </c>
      <c r="AT14" s="49">
        <v>8</v>
      </c>
      <c r="AU14" s="135">
        <v>8</v>
      </c>
      <c r="AV14" s="49" t="s">
        <v>381</v>
      </c>
      <c r="AW14" s="49">
        <v>28.5</v>
      </c>
      <c r="AX14" s="49">
        <v>10</v>
      </c>
      <c r="AY14" s="135" t="s">
        <v>375</v>
      </c>
      <c r="AZ14" s="135">
        <f t="shared" si="6"/>
        <v>45.5</v>
      </c>
      <c r="BA14" s="135">
        <f t="shared" si="7"/>
        <v>91</v>
      </c>
      <c r="BB14" s="135">
        <v>10</v>
      </c>
      <c r="BC14" s="135" t="s">
        <v>375</v>
      </c>
      <c r="BD14" s="49">
        <v>10</v>
      </c>
      <c r="BE14" s="49">
        <v>10</v>
      </c>
      <c r="BF14" s="49" t="s">
        <v>375</v>
      </c>
      <c r="BG14" s="49">
        <v>9.5</v>
      </c>
      <c r="BH14" s="49">
        <v>10</v>
      </c>
      <c r="BI14" s="135" t="s">
        <v>375</v>
      </c>
      <c r="BJ14" s="49">
        <v>29</v>
      </c>
      <c r="BK14" s="49">
        <v>10</v>
      </c>
      <c r="BL14" s="135" t="s">
        <v>375</v>
      </c>
      <c r="BM14" s="135">
        <f t="shared" si="8"/>
        <v>48.5</v>
      </c>
      <c r="BN14" s="135">
        <f t="shared" si="9"/>
        <v>97</v>
      </c>
      <c r="BO14" s="135">
        <v>10</v>
      </c>
      <c r="BP14" s="135" t="s">
        <v>375</v>
      </c>
      <c r="BQ14" s="135">
        <v>10</v>
      </c>
      <c r="BR14" s="135" t="s">
        <v>375</v>
      </c>
      <c r="BS14" s="135">
        <v>10</v>
      </c>
      <c r="BT14" s="135" t="s">
        <v>386</v>
      </c>
      <c r="BU14" s="135">
        <v>10</v>
      </c>
      <c r="BV14" s="135" t="s">
        <v>375</v>
      </c>
      <c r="BW14" s="135">
        <v>10</v>
      </c>
      <c r="BX14" s="135" t="s">
        <v>375</v>
      </c>
      <c r="BY14" s="135">
        <f t="shared" si="10"/>
        <v>226.4</v>
      </c>
      <c r="BZ14" s="135">
        <f t="shared" si="11"/>
        <v>90.56</v>
      </c>
      <c r="CA14" s="135">
        <v>10</v>
      </c>
      <c r="CB14" s="135" t="s">
        <v>375</v>
      </c>
      <c r="CC14" s="28">
        <v>41.2</v>
      </c>
      <c r="CD14" s="28">
        <v>42.5</v>
      </c>
      <c r="CE14" s="135">
        <f t="shared" si="12"/>
        <v>83.7</v>
      </c>
      <c r="CF14" s="135">
        <v>9</v>
      </c>
      <c r="CG14" s="135" t="s">
        <v>380</v>
      </c>
      <c r="CH14" s="28">
        <v>42.6</v>
      </c>
      <c r="CI14" s="135">
        <v>42.5</v>
      </c>
      <c r="CJ14" s="135">
        <f t="shared" si="13"/>
        <v>85.1</v>
      </c>
      <c r="CK14" s="135">
        <v>9</v>
      </c>
      <c r="CL14" s="135" t="s">
        <v>380</v>
      </c>
      <c r="CM14" s="28">
        <v>42.3</v>
      </c>
      <c r="CN14" s="135">
        <v>47.4</v>
      </c>
      <c r="CO14" s="135">
        <f t="shared" si="14"/>
        <v>89.699999999999989</v>
      </c>
      <c r="CP14" s="135">
        <v>9</v>
      </c>
      <c r="CQ14" s="135" t="s">
        <v>380</v>
      </c>
      <c r="CR14" s="28">
        <v>44.3</v>
      </c>
      <c r="CS14" s="191">
        <v>45.5</v>
      </c>
      <c r="CT14" s="135">
        <f t="shared" si="15"/>
        <v>89.8</v>
      </c>
      <c r="CU14" s="135">
        <v>9</v>
      </c>
      <c r="CV14" s="135" t="s">
        <v>380</v>
      </c>
      <c r="CW14" s="28">
        <v>45.5</v>
      </c>
      <c r="CX14" s="135">
        <v>48.5</v>
      </c>
      <c r="CY14" s="135">
        <f t="shared" si="16"/>
        <v>94</v>
      </c>
      <c r="CZ14" s="135">
        <v>10</v>
      </c>
      <c r="DA14" s="135" t="s">
        <v>375</v>
      </c>
      <c r="DB14" s="135">
        <v>10</v>
      </c>
      <c r="DC14" s="135" t="s">
        <v>386</v>
      </c>
      <c r="DD14" s="135">
        <v>10</v>
      </c>
      <c r="DE14" s="135" t="s">
        <v>375</v>
      </c>
      <c r="DF14" s="135">
        <v>10</v>
      </c>
      <c r="DG14" s="135" t="s">
        <v>375</v>
      </c>
      <c r="DH14" s="135">
        <v>10</v>
      </c>
      <c r="DI14" s="135" t="s">
        <v>386</v>
      </c>
      <c r="DJ14" s="135">
        <f t="shared" si="17"/>
        <v>442.3</v>
      </c>
      <c r="DK14" s="135">
        <f t="shared" si="18"/>
        <v>88.460000000000008</v>
      </c>
      <c r="DL14" s="135">
        <v>9</v>
      </c>
      <c r="DM14" s="135" t="s">
        <v>380</v>
      </c>
    </row>
    <row r="15" spans="1:117">
      <c r="A15" s="75">
        <v>9</v>
      </c>
      <c r="B15" s="75">
        <v>9</v>
      </c>
      <c r="C15" s="169" t="s">
        <v>308</v>
      </c>
      <c r="D15" s="192">
        <v>7.5</v>
      </c>
      <c r="E15" s="192">
        <v>8</v>
      </c>
      <c r="F15" s="192" t="s">
        <v>381</v>
      </c>
      <c r="G15" s="192">
        <v>8</v>
      </c>
      <c r="H15" s="192">
        <v>8</v>
      </c>
      <c r="I15" s="195" t="s">
        <v>381</v>
      </c>
      <c r="J15" s="192">
        <v>25</v>
      </c>
      <c r="K15" s="192">
        <v>9</v>
      </c>
      <c r="L15" s="192" t="s">
        <v>380</v>
      </c>
      <c r="M15" s="135">
        <f t="shared" si="0"/>
        <v>40.5</v>
      </c>
      <c r="N15" s="135">
        <f t="shared" si="1"/>
        <v>81</v>
      </c>
      <c r="O15" s="135">
        <v>9</v>
      </c>
      <c r="P15" s="135" t="s">
        <v>380</v>
      </c>
      <c r="Q15" s="192">
        <v>5.5</v>
      </c>
      <c r="R15" s="135">
        <v>6</v>
      </c>
      <c r="S15" s="192" t="s">
        <v>377</v>
      </c>
      <c r="T15" s="192">
        <v>6</v>
      </c>
      <c r="U15" s="192">
        <v>6</v>
      </c>
      <c r="V15" s="192" t="s">
        <v>377</v>
      </c>
      <c r="W15" s="192">
        <v>17</v>
      </c>
      <c r="X15" s="192">
        <v>6</v>
      </c>
      <c r="Y15" s="192" t="s">
        <v>377</v>
      </c>
      <c r="Z15" s="135">
        <f t="shared" si="2"/>
        <v>28.5</v>
      </c>
      <c r="AA15" s="135">
        <f t="shared" si="3"/>
        <v>57</v>
      </c>
      <c r="AB15" s="135">
        <v>6</v>
      </c>
      <c r="AC15" s="135" t="s">
        <v>377</v>
      </c>
      <c r="AD15" s="192">
        <v>8.4</v>
      </c>
      <c r="AE15" s="192">
        <v>9</v>
      </c>
      <c r="AF15" s="192" t="s">
        <v>380</v>
      </c>
      <c r="AG15" s="192">
        <v>9.3000000000000007</v>
      </c>
      <c r="AH15" s="192">
        <v>10</v>
      </c>
      <c r="AI15" s="192" t="s">
        <v>375</v>
      </c>
      <c r="AJ15" s="192">
        <v>23.5</v>
      </c>
      <c r="AK15" s="192">
        <v>8</v>
      </c>
      <c r="AL15" s="192" t="s">
        <v>381</v>
      </c>
      <c r="AM15" s="135">
        <f t="shared" si="4"/>
        <v>41.2</v>
      </c>
      <c r="AN15" s="135">
        <f t="shared" si="5"/>
        <v>82.4</v>
      </c>
      <c r="AO15" s="49">
        <v>9</v>
      </c>
      <c r="AP15" s="135" t="s">
        <v>380</v>
      </c>
      <c r="AQ15" s="49">
        <v>8.75</v>
      </c>
      <c r="AR15" s="49">
        <v>9</v>
      </c>
      <c r="AS15" s="49" t="s">
        <v>380</v>
      </c>
      <c r="AT15" s="49">
        <v>8</v>
      </c>
      <c r="AU15" s="135">
        <v>8</v>
      </c>
      <c r="AV15" s="49" t="s">
        <v>381</v>
      </c>
      <c r="AW15" s="49">
        <v>25.5</v>
      </c>
      <c r="AX15" s="49">
        <v>9</v>
      </c>
      <c r="AY15" s="135" t="s">
        <v>380</v>
      </c>
      <c r="AZ15" s="135">
        <f t="shared" si="6"/>
        <v>42.25</v>
      </c>
      <c r="BA15" s="135">
        <f t="shared" si="7"/>
        <v>84.5</v>
      </c>
      <c r="BB15" s="135">
        <v>9</v>
      </c>
      <c r="BC15" s="135" t="s">
        <v>380</v>
      </c>
      <c r="BD15" s="49">
        <v>8</v>
      </c>
      <c r="BE15" s="49">
        <v>8</v>
      </c>
      <c r="BF15" s="49" t="s">
        <v>381</v>
      </c>
      <c r="BG15" s="49">
        <v>8.5</v>
      </c>
      <c r="BH15" s="49">
        <v>9</v>
      </c>
      <c r="BI15" s="135" t="s">
        <v>380</v>
      </c>
      <c r="BJ15" s="49">
        <v>22.5</v>
      </c>
      <c r="BK15" s="49">
        <v>8</v>
      </c>
      <c r="BL15" s="135" t="s">
        <v>381</v>
      </c>
      <c r="BM15" s="135">
        <f t="shared" si="8"/>
        <v>39</v>
      </c>
      <c r="BN15" s="135">
        <f t="shared" si="9"/>
        <v>78</v>
      </c>
      <c r="BO15" s="135">
        <v>8</v>
      </c>
      <c r="BP15" s="135" t="s">
        <v>381</v>
      </c>
      <c r="BQ15" s="135">
        <v>10</v>
      </c>
      <c r="BR15" s="135" t="s">
        <v>375</v>
      </c>
      <c r="BS15" s="135">
        <v>10</v>
      </c>
      <c r="BT15" s="135" t="s">
        <v>386</v>
      </c>
      <c r="BU15" s="135">
        <v>9</v>
      </c>
      <c r="BV15" s="135" t="s">
        <v>380</v>
      </c>
      <c r="BW15" s="135">
        <v>9</v>
      </c>
      <c r="BX15" s="135" t="s">
        <v>380</v>
      </c>
      <c r="BY15" s="135">
        <f t="shared" si="10"/>
        <v>191.45</v>
      </c>
      <c r="BZ15" s="135">
        <f t="shared" si="11"/>
        <v>76.58</v>
      </c>
      <c r="CA15" s="135">
        <v>8</v>
      </c>
      <c r="CB15" s="135" t="s">
        <v>381</v>
      </c>
      <c r="CC15" s="28">
        <v>39.4</v>
      </c>
      <c r="CD15" s="28">
        <v>40.5</v>
      </c>
      <c r="CE15" s="135">
        <f t="shared" si="12"/>
        <v>79.900000000000006</v>
      </c>
      <c r="CF15" s="135">
        <v>8</v>
      </c>
      <c r="CG15" s="135" t="s">
        <v>381</v>
      </c>
      <c r="CH15" s="28">
        <v>36.6</v>
      </c>
      <c r="CI15" s="135">
        <v>28.5</v>
      </c>
      <c r="CJ15" s="135">
        <f t="shared" si="13"/>
        <v>65.099999999999994</v>
      </c>
      <c r="CK15" s="135">
        <v>7</v>
      </c>
      <c r="CL15" s="135" t="s">
        <v>379</v>
      </c>
      <c r="CM15" s="28">
        <v>35.4</v>
      </c>
      <c r="CN15" s="135">
        <v>41.2</v>
      </c>
      <c r="CO15" s="135">
        <f t="shared" si="14"/>
        <v>76.599999999999994</v>
      </c>
      <c r="CP15" s="135">
        <v>8</v>
      </c>
      <c r="CQ15" s="135" t="s">
        <v>381</v>
      </c>
      <c r="CR15" s="28">
        <v>43.3</v>
      </c>
      <c r="CS15" s="191">
        <v>42.25</v>
      </c>
      <c r="CT15" s="135">
        <f t="shared" si="15"/>
        <v>85.55</v>
      </c>
      <c r="CU15" s="135">
        <v>9</v>
      </c>
      <c r="CV15" s="135" t="s">
        <v>380</v>
      </c>
      <c r="CW15" s="28">
        <v>33</v>
      </c>
      <c r="CX15" s="135">
        <v>39</v>
      </c>
      <c r="CY15" s="135">
        <f t="shared" si="16"/>
        <v>72</v>
      </c>
      <c r="CZ15" s="135">
        <v>8</v>
      </c>
      <c r="DA15" s="135" t="s">
        <v>381</v>
      </c>
      <c r="DB15" s="135">
        <v>10</v>
      </c>
      <c r="DC15" s="135" t="s">
        <v>386</v>
      </c>
      <c r="DD15" s="135">
        <v>9</v>
      </c>
      <c r="DE15" s="135" t="s">
        <v>380</v>
      </c>
      <c r="DF15" s="135">
        <v>9</v>
      </c>
      <c r="DG15" s="135" t="s">
        <v>380</v>
      </c>
      <c r="DH15" s="135">
        <v>10</v>
      </c>
      <c r="DI15" s="135" t="s">
        <v>386</v>
      </c>
      <c r="DJ15" s="135">
        <f t="shared" si="17"/>
        <v>379.15</v>
      </c>
      <c r="DK15" s="135">
        <f t="shared" si="18"/>
        <v>75.83</v>
      </c>
      <c r="DL15" s="135">
        <v>8</v>
      </c>
      <c r="DM15" s="135" t="s">
        <v>381</v>
      </c>
    </row>
    <row r="16" spans="1:117">
      <c r="A16" s="75">
        <v>10</v>
      </c>
      <c r="B16" s="75">
        <v>10</v>
      </c>
      <c r="C16" s="169" t="s">
        <v>263</v>
      </c>
      <c r="D16" s="135">
        <v>9.5</v>
      </c>
      <c r="E16" s="135">
        <v>10</v>
      </c>
      <c r="F16" s="135" t="s">
        <v>375</v>
      </c>
      <c r="G16" s="135">
        <v>9.5</v>
      </c>
      <c r="H16" s="135">
        <v>10</v>
      </c>
      <c r="I16" s="135" t="s">
        <v>375</v>
      </c>
      <c r="J16" s="135">
        <v>29</v>
      </c>
      <c r="K16" s="135">
        <v>10</v>
      </c>
      <c r="L16" s="135" t="s">
        <v>375</v>
      </c>
      <c r="M16" s="135">
        <f t="shared" si="0"/>
        <v>48</v>
      </c>
      <c r="N16" s="135">
        <f t="shared" si="1"/>
        <v>96</v>
      </c>
      <c r="O16" s="135">
        <v>10</v>
      </c>
      <c r="P16" s="135" t="s">
        <v>375</v>
      </c>
      <c r="Q16" s="135">
        <v>7.5</v>
      </c>
      <c r="R16" s="135">
        <v>8</v>
      </c>
      <c r="S16" s="135" t="s">
        <v>381</v>
      </c>
      <c r="T16" s="135">
        <v>7</v>
      </c>
      <c r="U16" s="135">
        <v>7</v>
      </c>
      <c r="V16" s="135" t="s">
        <v>379</v>
      </c>
      <c r="W16" s="135">
        <v>25</v>
      </c>
      <c r="X16" s="135">
        <v>9</v>
      </c>
      <c r="Y16" s="135" t="s">
        <v>380</v>
      </c>
      <c r="Z16" s="135">
        <f t="shared" si="2"/>
        <v>39.5</v>
      </c>
      <c r="AA16" s="135">
        <f t="shared" si="3"/>
        <v>79</v>
      </c>
      <c r="AB16" s="135">
        <v>8</v>
      </c>
      <c r="AC16" s="135" t="s">
        <v>381</v>
      </c>
      <c r="AD16" s="135">
        <v>10</v>
      </c>
      <c r="AE16" s="135">
        <v>10</v>
      </c>
      <c r="AF16" s="135" t="s">
        <v>375</v>
      </c>
      <c r="AG16" s="135">
        <v>10</v>
      </c>
      <c r="AH16" s="135">
        <v>10</v>
      </c>
      <c r="AI16" s="135" t="s">
        <v>375</v>
      </c>
      <c r="AJ16" s="135">
        <v>29</v>
      </c>
      <c r="AK16" s="135">
        <v>10</v>
      </c>
      <c r="AL16" s="135" t="s">
        <v>375</v>
      </c>
      <c r="AM16" s="135">
        <f t="shared" si="4"/>
        <v>49</v>
      </c>
      <c r="AN16" s="135">
        <f t="shared" si="5"/>
        <v>98</v>
      </c>
      <c r="AO16" s="49">
        <v>10</v>
      </c>
      <c r="AP16" s="135" t="s">
        <v>375</v>
      </c>
      <c r="AQ16" s="49">
        <v>10</v>
      </c>
      <c r="AR16" s="49">
        <v>10</v>
      </c>
      <c r="AS16" s="49" t="s">
        <v>375</v>
      </c>
      <c r="AT16" s="49">
        <v>9</v>
      </c>
      <c r="AU16" s="135">
        <v>9</v>
      </c>
      <c r="AV16" s="135" t="s">
        <v>380</v>
      </c>
      <c r="AW16" s="49">
        <v>29.5</v>
      </c>
      <c r="AX16" s="49">
        <v>10</v>
      </c>
      <c r="AY16" s="49" t="s">
        <v>375</v>
      </c>
      <c r="AZ16" s="135">
        <f t="shared" si="6"/>
        <v>48.5</v>
      </c>
      <c r="BA16" s="135">
        <f t="shared" si="7"/>
        <v>97</v>
      </c>
      <c r="BB16" s="135">
        <v>10</v>
      </c>
      <c r="BC16" s="135" t="s">
        <v>375</v>
      </c>
      <c r="BD16" s="49">
        <v>9</v>
      </c>
      <c r="BE16" s="49">
        <v>9</v>
      </c>
      <c r="BF16" s="49" t="s">
        <v>380</v>
      </c>
      <c r="BG16" s="49">
        <v>8.5</v>
      </c>
      <c r="BH16" s="49">
        <v>9</v>
      </c>
      <c r="BI16" s="49" t="s">
        <v>380</v>
      </c>
      <c r="BJ16" s="49">
        <v>29</v>
      </c>
      <c r="BK16" s="49">
        <v>10</v>
      </c>
      <c r="BL16" s="49" t="s">
        <v>375</v>
      </c>
      <c r="BM16" s="135">
        <f t="shared" si="8"/>
        <v>46.5</v>
      </c>
      <c r="BN16" s="135">
        <f t="shared" si="9"/>
        <v>93</v>
      </c>
      <c r="BO16" s="135">
        <v>10</v>
      </c>
      <c r="BP16" s="135" t="s">
        <v>375</v>
      </c>
      <c r="BQ16" s="135">
        <v>10</v>
      </c>
      <c r="BR16" s="135" t="s">
        <v>375</v>
      </c>
      <c r="BS16" s="135">
        <v>10</v>
      </c>
      <c r="BT16" s="135" t="s">
        <v>386</v>
      </c>
      <c r="BU16" s="135">
        <v>10</v>
      </c>
      <c r="BV16" s="135" t="s">
        <v>375</v>
      </c>
      <c r="BW16" s="135">
        <v>10</v>
      </c>
      <c r="BX16" s="135" t="s">
        <v>375</v>
      </c>
      <c r="BY16" s="135">
        <f t="shared" si="10"/>
        <v>231.5</v>
      </c>
      <c r="BZ16" s="135">
        <f t="shared" si="11"/>
        <v>92.600000000000009</v>
      </c>
      <c r="CA16" s="135">
        <v>10</v>
      </c>
      <c r="CB16" s="135" t="s">
        <v>375</v>
      </c>
      <c r="CC16" s="28">
        <v>45.7</v>
      </c>
      <c r="CD16" s="28">
        <v>48</v>
      </c>
      <c r="CE16" s="135">
        <f t="shared" si="12"/>
        <v>93.7</v>
      </c>
      <c r="CF16" s="135">
        <v>10</v>
      </c>
      <c r="CG16" s="135" t="s">
        <v>375</v>
      </c>
      <c r="CH16" s="28">
        <v>41.6</v>
      </c>
      <c r="CI16" s="135">
        <v>39.5</v>
      </c>
      <c r="CJ16" s="135">
        <f t="shared" si="13"/>
        <v>81.099999999999994</v>
      </c>
      <c r="CK16" s="135">
        <v>9</v>
      </c>
      <c r="CL16" s="135" t="s">
        <v>380</v>
      </c>
      <c r="CM16" s="28">
        <v>48</v>
      </c>
      <c r="CN16" s="135">
        <v>49</v>
      </c>
      <c r="CO16" s="135">
        <f t="shared" si="14"/>
        <v>97</v>
      </c>
      <c r="CP16" s="135">
        <v>10</v>
      </c>
      <c r="CQ16" s="135" t="s">
        <v>375</v>
      </c>
      <c r="CR16" s="28">
        <v>49.1</v>
      </c>
      <c r="CS16" s="191">
        <v>48.5</v>
      </c>
      <c r="CT16" s="135">
        <f t="shared" si="15"/>
        <v>97.6</v>
      </c>
      <c r="CU16" s="135">
        <v>10</v>
      </c>
      <c r="CV16" s="135" t="s">
        <v>375</v>
      </c>
      <c r="CW16" s="28">
        <v>50</v>
      </c>
      <c r="CX16" s="135">
        <v>46.5</v>
      </c>
      <c r="CY16" s="135">
        <f t="shared" si="16"/>
        <v>96.5</v>
      </c>
      <c r="CZ16" s="135">
        <v>10</v>
      </c>
      <c r="DA16" s="135" t="s">
        <v>375</v>
      </c>
      <c r="DB16" s="135">
        <v>10</v>
      </c>
      <c r="DC16" s="135" t="s">
        <v>386</v>
      </c>
      <c r="DD16" s="135">
        <v>10</v>
      </c>
      <c r="DE16" s="135" t="s">
        <v>375</v>
      </c>
      <c r="DF16" s="135">
        <v>10</v>
      </c>
      <c r="DG16" s="135" t="s">
        <v>375</v>
      </c>
      <c r="DH16" s="135">
        <v>10</v>
      </c>
      <c r="DI16" s="135" t="s">
        <v>386</v>
      </c>
      <c r="DJ16" s="135">
        <f t="shared" si="17"/>
        <v>465.9</v>
      </c>
      <c r="DK16" s="135">
        <f t="shared" si="18"/>
        <v>93.179999999999993</v>
      </c>
      <c r="DL16" s="135">
        <v>10</v>
      </c>
      <c r="DM16" s="135" t="s">
        <v>375</v>
      </c>
    </row>
    <row r="17" spans="1:117">
      <c r="A17" s="75">
        <v>11</v>
      </c>
      <c r="B17" s="75">
        <v>11</v>
      </c>
      <c r="C17" s="110" t="s">
        <v>41</v>
      </c>
      <c r="D17" s="135">
        <v>8</v>
      </c>
      <c r="E17" s="135">
        <v>8</v>
      </c>
      <c r="F17" s="135" t="s">
        <v>381</v>
      </c>
      <c r="G17" s="135">
        <v>6.5</v>
      </c>
      <c r="H17" s="135">
        <v>7</v>
      </c>
      <c r="I17" s="135" t="s">
        <v>379</v>
      </c>
      <c r="J17" s="135">
        <v>27</v>
      </c>
      <c r="K17" s="135">
        <v>9</v>
      </c>
      <c r="L17" s="135" t="s">
        <v>380</v>
      </c>
      <c r="M17" s="135">
        <f t="shared" si="0"/>
        <v>41.5</v>
      </c>
      <c r="N17" s="135">
        <f t="shared" si="1"/>
        <v>83</v>
      </c>
      <c r="O17" s="135">
        <v>9</v>
      </c>
      <c r="P17" s="135" t="s">
        <v>380</v>
      </c>
      <c r="Q17" s="135">
        <v>8</v>
      </c>
      <c r="R17" s="135">
        <v>8</v>
      </c>
      <c r="S17" s="135" t="s">
        <v>381</v>
      </c>
      <c r="T17" s="135">
        <v>6</v>
      </c>
      <c r="U17" s="135">
        <v>6</v>
      </c>
      <c r="V17" s="135" t="s">
        <v>377</v>
      </c>
      <c r="W17" s="135">
        <v>22</v>
      </c>
      <c r="X17" s="135">
        <v>8</v>
      </c>
      <c r="Y17" s="135" t="s">
        <v>381</v>
      </c>
      <c r="Z17" s="135">
        <f t="shared" si="2"/>
        <v>36</v>
      </c>
      <c r="AA17" s="135">
        <f t="shared" si="3"/>
        <v>72</v>
      </c>
      <c r="AB17" s="135">
        <v>8</v>
      </c>
      <c r="AC17" s="135" t="s">
        <v>381</v>
      </c>
      <c r="AD17" s="135">
        <v>9.1</v>
      </c>
      <c r="AE17" s="135">
        <v>10</v>
      </c>
      <c r="AF17" s="135" t="s">
        <v>375</v>
      </c>
      <c r="AG17" s="135">
        <v>7.6</v>
      </c>
      <c r="AH17" s="135">
        <v>8</v>
      </c>
      <c r="AI17" s="135" t="s">
        <v>381</v>
      </c>
      <c r="AJ17" s="135">
        <v>17</v>
      </c>
      <c r="AK17" s="135">
        <v>6</v>
      </c>
      <c r="AL17" s="135" t="s">
        <v>377</v>
      </c>
      <c r="AM17" s="135">
        <f t="shared" si="4"/>
        <v>33.700000000000003</v>
      </c>
      <c r="AN17" s="135">
        <f t="shared" si="5"/>
        <v>67.400000000000006</v>
      </c>
      <c r="AO17" s="49">
        <v>8</v>
      </c>
      <c r="AP17" s="135" t="s">
        <v>379</v>
      </c>
      <c r="AQ17" s="49">
        <v>7</v>
      </c>
      <c r="AR17" s="49">
        <v>7</v>
      </c>
      <c r="AS17" s="49" t="s">
        <v>379</v>
      </c>
      <c r="AT17" s="49">
        <v>7</v>
      </c>
      <c r="AU17" s="49">
        <v>7</v>
      </c>
      <c r="AV17" s="49" t="s">
        <v>379</v>
      </c>
      <c r="AW17" s="49">
        <v>25</v>
      </c>
      <c r="AX17" s="49">
        <v>9</v>
      </c>
      <c r="AY17" s="135" t="s">
        <v>380</v>
      </c>
      <c r="AZ17" s="135">
        <f t="shared" si="6"/>
        <v>39</v>
      </c>
      <c r="BA17" s="135">
        <f t="shared" si="7"/>
        <v>78</v>
      </c>
      <c r="BB17" s="135">
        <v>8</v>
      </c>
      <c r="BC17" s="135" t="s">
        <v>381</v>
      </c>
      <c r="BD17" s="49">
        <v>8</v>
      </c>
      <c r="BE17" s="49">
        <v>8</v>
      </c>
      <c r="BF17" s="49" t="s">
        <v>381</v>
      </c>
      <c r="BG17" s="49">
        <v>6.5</v>
      </c>
      <c r="BH17" s="49">
        <v>7</v>
      </c>
      <c r="BI17" s="135" t="s">
        <v>379</v>
      </c>
      <c r="BJ17" s="49">
        <v>22.5</v>
      </c>
      <c r="BK17" s="49">
        <v>8</v>
      </c>
      <c r="BL17" s="135" t="s">
        <v>381</v>
      </c>
      <c r="BM17" s="135">
        <f t="shared" si="8"/>
        <v>37</v>
      </c>
      <c r="BN17" s="135">
        <f t="shared" si="9"/>
        <v>74</v>
      </c>
      <c r="BO17" s="135">
        <v>8</v>
      </c>
      <c r="BP17" s="135" t="s">
        <v>381</v>
      </c>
      <c r="BQ17" s="135">
        <v>10</v>
      </c>
      <c r="BR17" s="135" t="s">
        <v>375</v>
      </c>
      <c r="BS17" s="135">
        <v>10</v>
      </c>
      <c r="BT17" s="135" t="s">
        <v>386</v>
      </c>
      <c r="BU17" s="135">
        <v>10</v>
      </c>
      <c r="BV17" s="135" t="s">
        <v>375</v>
      </c>
      <c r="BW17" s="135">
        <v>8</v>
      </c>
      <c r="BX17" s="135" t="s">
        <v>381</v>
      </c>
      <c r="BY17" s="135">
        <f t="shared" si="10"/>
        <v>187.2</v>
      </c>
      <c r="BZ17" s="135">
        <f t="shared" si="11"/>
        <v>74.88</v>
      </c>
      <c r="CA17" s="135">
        <v>8</v>
      </c>
      <c r="CB17" s="135" t="s">
        <v>381</v>
      </c>
      <c r="CC17" s="28">
        <v>40</v>
      </c>
      <c r="CD17" s="28">
        <v>41.5</v>
      </c>
      <c r="CE17" s="135">
        <f t="shared" si="12"/>
        <v>81.5</v>
      </c>
      <c r="CF17" s="135">
        <v>9</v>
      </c>
      <c r="CG17" s="135" t="s">
        <v>380</v>
      </c>
      <c r="CH17" s="28">
        <v>39.200000000000003</v>
      </c>
      <c r="CI17" s="135">
        <v>36</v>
      </c>
      <c r="CJ17" s="135">
        <f t="shared" si="13"/>
        <v>75.2</v>
      </c>
      <c r="CK17" s="135">
        <v>8</v>
      </c>
      <c r="CL17" s="135" t="s">
        <v>381</v>
      </c>
      <c r="CM17" s="28">
        <v>33.400000000000006</v>
      </c>
      <c r="CN17" s="135">
        <v>33.700000000000003</v>
      </c>
      <c r="CO17" s="135">
        <f t="shared" si="14"/>
        <v>67.100000000000009</v>
      </c>
      <c r="CP17" s="135">
        <v>7</v>
      </c>
      <c r="CQ17" s="135" t="s">
        <v>379</v>
      </c>
      <c r="CR17" s="28">
        <v>39.200000000000003</v>
      </c>
      <c r="CS17" s="191">
        <v>39</v>
      </c>
      <c r="CT17" s="135">
        <f t="shared" si="15"/>
        <v>78.2</v>
      </c>
      <c r="CU17" s="135">
        <v>8</v>
      </c>
      <c r="CV17" s="135" t="s">
        <v>381</v>
      </c>
      <c r="CW17" s="28">
        <v>34</v>
      </c>
      <c r="CX17" s="135">
        <v>37</v>
      </c>
      <c r="CY17" s="135">
        <f t="shared" si="16"/>
        <v>71</v>
      </c>
      <c r="CZ17" s="135">
        <v>8</v>
      </c>
      <c r="DA17" s="135" t="s">
        <v>381</v>
      </c>
      <c r="DB17" s="135">
        <v>10</v>
      </c>
      <c r="DC17" s="135" t="s">
        <v>386</v>
      </c>
      <c r="DD17" s="135">
        <v>10</v>
      </c>
      <c r="DE17" s="135" t="s">
        <v>375</v>
      </c>
      <c r="DF17" s="135">
        <v>8</v>
      </c>
      <c r="DG17" s="135" t="s">
        <v>381</v>
      </c>
      <c r="DH17" s="135">
        <v>10</v>
      </c>
      <c r="DI17" s="135" t="s">
        <v>386</v>
      </c>
      <c r="DJ17" s="135">
        <f t="shared" si="17"/>
        <v>373</v>
      </c>
      <c r="DK17" s="135">
        <f t="shared" si="18"/>
        <v>74.599999999999994</v>
      </c>
      <c r="DL17" s="135">
        <v>8</v>
      </c>
      <c r="DM17" s="135" t="s">
        <v>381</v>
      </c>
    </row>
    <row r="18" spans="1:117">
      <c r="A18" s="75">
        <v>12</v>
      </c>
      <c r="B18" s="75">
        <v>12</v>
      </c>
      <c r="C18" s="75" t="s">
        <v>109</v>
      </c>
      <c r="D18" s="135">
        <v>9.5</v>
      </c>
      <c r="E18" s="135">
        <v>10</v>
      </c>
      <c r="F18" s="135" t="s">
        <v>375</v>
      </c>
      <c r="G18" s="135">
        <v>9.5</v>
      </c>
      <c r="H18" s="135">
        <v>10</v>
      </c>
      <c r="I18" s="135" t="s">
        <v>375</v>
      </c>
      <c r="J18" s="135">
        <v>29</v>
      </c>
      <c r="K18" s="135">
        <v>10</v>
      </c>
      <c r="L18" s="135" t="s">
        <v>375</v>
      </c>
      <c r="M18" s="135">
        <f t="shared" si="0"/>
        <v>48</v>
      </c>
      <c r="N18" s="135">
        <f t="shared" si="1"/>
        <v>96</v>
      </c>
      <c r="O18" s="135">
        <v>10</v>
      </c>
      <c r="P18" s="135" t="s">
        <v>375</v>
      </c>
      <c r="Q18" s="135">
        <v>8.5</v>
      </c>
      <c r="R18" s="135">
        <v>9</v>
      </c>
      <c r="S18" s="135" t="s">
        <v>380</v>
      </c>
      <c r="T18" s="135">
        <v>10</v>
      </c>
      <c r="U18" s="135">
        <v>10</v>
      </c>
      <c r="V18" s="135" t="s">
        <v>375</v>
      </c>
      <c r="W18" s="135">
        <v>28.2</v>
      </c>
      <c r="X18" s="135">
        <v>10</v>
      </c>
      <c r="Y18" s="135" t="s">
        <v>375</v>
      </c>
      <c r="Z18" s="135">
        <f t="shared" si="2"/>
        <v>46.7</v>
      </c>
      <c r="AA18" s="135">
        <f t="shared" si="3"/>
        <v>93.4</v>
      </c>
      <c r="AB18" s="135">
        <v>10</v>
      </c>
      <c r="AC18" s="135" t="s">
        <v>375</v>
      </c>
      <c r="AD18" s="135">
        <v>9.1</v>
      </c>
      <c r="AE18" s="135">
        <v>10</v>
      </c>
      <c r="AF18" s="135" t="s">
        <v>375</v>
      </c>
      <c r="AG18" s="135">
        <v>10</v>
      </c>
      <c r="AH18" s="135">
        <v>10</v>
      </c>
      <c r="AI18" s="135" t="s">
        <v>375</v>
      </c>
      <c r="AJ18" s="135">
        <v>28.5</v>
      </c>
      <c r="AK18" s="135">
        <v>10</v>
      </c>
      <c r="AL18" s="135" t="s">
        <v>375</v>
      </c>
      <c r="AM18" s="135">
        <f t="shared" si="4"/>
        <v>47.6</v>
      </c>
      <c r="AN18" s="135">
        <f t="shared" si="5"/>
        <v>95.2</v>
      </c>
      <c r="AO18" s="49">
        <v>10</v>
      </c>
      <c r="AP18" s="135" t="s">
        <v>375</v>
      </c>
      <c r="AQ18" s="49">
        <v>9.5</v>
      </c>
      <c r="AR18" s="49">
        <v>10</v>
      </c>
      <c r="AS18" s="49" t="s">
        <v>375</v>
      </c>
      <c r="AT18" s="49">
        <v>9.5</v>
      </c>
      <c r="AU18" s="135">
        <v>10</v>
      </c>
      <c r="AV18" s="49" t="s">
        <v>375</v>
      </c>
      <c r="AW18" s="49">
        <v>28.5</v>
      </c>
      <c r="AX18" s="49">
        <v>10</v>
      </c>
      <c r="AY18" s="135" t="s">
        <v>375</v>
      </c>
      <c r="AZ18" s="135">
        <f t="shared" si="6"/>
        <v>47.5</v>
      </c>
      <c r="BA18" s="135">
        <f t="shared" si="7"/>
        <v>95</v>
      </c>
      <c r="BB18" s="135">
        <v>10</v>
      </c>
      <c r="BC18" s="135" t="s">
        <v>375</v>
      </c>
      <c r="BD18" s="49">
        <v>10</v>
      </c>
      <c r="BE18" s="49">
        <v>10</v>
      </c>
      <c r="BF18" s="49" t="s">
        <v>375</v>
      </c>
      <c r="BG18" s="49">
        <v>10</v>
      </c>
      <c r="BH18" s="49">
        <v>10</v>
      </c>
      <c r="BI18" s="135" t="s">
        <v>375</v>
      </c>
      <c r="BJ18" s="49">
        <v>29</v>
      </c>
      <c r="BK18" s="49">
        <v>10</v>
      </c>
      <c r="BL18" s="135" t="s">
        <v>375</v>
      </c>
      <c r="BM18" s="135">
        <f t="shared" si="8"/>
        <v>49</v>
      </c>
      <c r="BN18" s="135">
        <f t="shared" si="9"/>
        <v>98</v>
      </c>
      <c r="BO18" s="135">
        <v>10</v>
      </c>
      <c r="BP18" s="135" t="s">
        <v>375</v>
      </c>
      <c r="BQ18" s="135">
        <v>10</v>
      </c>
      <c r="BR18" s="135" t="s">
        <v>375</v>
      </c>
      <c r="BS18" s="135">
        <v>10</v>
      </c>
      <c r="BT18" s="135" t="s">
        <v>386</v>
      </c>
      <c r="BU18" s="135">
        <v>10</v>
      </c>
      <c r="BV18" s="135" t="s">
        <v>375</v>
      </c>
      <c r="BW18" s="135">
        <v>10</v>
      </c>
      <c r="BX18" s="135" t="s">
        <v>375</v>
      </c>
      <c r="BY18" s="135">
        <f t="shared" si="10"/>
        <v>238.8</v>
      </c>
      <c r="BZ18" s="135">
        <f t="shared" si="11"/>
        <v>95.52000000000001</v>
      </c>
      <c r="CA18" s="135">
        <v>10</v>
      </c>
      <c r="CB18" s="135" t="s">
        <v>375</v>
      </c>
      <c r="CC18" s="28">
        <v>46</v>
      </c>
      <c r="CD18" s="28">
        <v>48</v>
      </c>
      <c r="CE18" s="135">
        <f t="shared" si="12"/>
        <v>94</v>
      </c>
      <c r="CF18" s="135">
        <v>10</v>
      </c>
      <c r="CG18" s="135" t="s">
        <v>375</v>
      </c>
      <c r="CH18" s="28">
        <v>42.7</v>
      </c>
      <c r="CI18" s="135">
        <v>46.7</v>
      </c>
      <c r="CJ18" s="135">
        <f t="shared" si="13"/>
        <v>89.4</v>
      </c>
      <c r="CK18" s="135">
        <v>9</v>
      </c>
      <c r="CL18" s="135" t="s">
        <v>380</v>
      </c>
      <c r="CM18" s="28">
        <v>47.7</v>
      </c>
      <c r="CN18" s="135">
        <v>47.6</v>
      </c>
      <c r="CO18" s="135">
        <f t="shared" si="14"/>
        <v>95.300000000000011</v>
      </c>
      <c r="CP18" s="135">
        <v>10</v>
      </c>
      <c r="CQ18" s="135" t="s">
        <v>375</v>
      </c>
      <c r="CR18" s="28">
        <v>47.2</v>
      </c>
      <c r="CS18" s="191">
        <v>47.5</v>
      </c>
      <c r="CT18" s="135">
        <f t="shared" si="15"/>
        <v>94.7</v>
      </c>
      <c r="CU18" s="135">
        <v>10</v>
      </c>
      <c r="CV18" s="135" t="s">
        <v>375</v>
      </c>
      <c r="CW18" s="28">
        <v>46</v>
      </c>
      <c r="CX18" s="135">
        <v>49</v>
      </c>
      <c r="CY18" s="135">
        <f t="shared" si="16"/>
        <v>95</v>
      </c>
      <c r="CZ18" s="135">
        <v>10</v>
      </c>
      <c r="DA18" s="135" t="s">
        <v>375</v>
      </c>
      <c r="DB18" s="135">
        <v>10</v>
      </c>
      <c r="DC18" s="135" t="s">
        <v>386</v>
      </c>
      <c r="DD18" s="135">
        <v>10</v>
      </c>
      <c r="DE18" s="135" t="s">
        <v>375</v>
      </c>
      <c r="DF18" s="135">
        <v>10</v>
      </c>
      <c r="DG18" s="135" t="s">
        <v>375</v>
      </c>
      <c r="DH18" s="135">
        <v>10</v>
      </c>
      <c r="DI18" s="135" t="s">
        <v>386</v>
      </c>
      <c r="DJ18" s="135">
        <f t="shared" si="17"/>
        <v>468.40000000000003</v>
      </c>
      <c r="DK18" s="135">
        <f t="shared" si="18"/>
        <v>93.68</v>
      </c>
      <c r="DL18" s="135">
        <v>10</v>
      </c>
      <c r="DM18" s="135" t="s">
        <v>375</v>
      </c>
    </row>
    <row r="19" spans="1:117">
      <c r="A19" s="75">
        <v>13</v>
      </c>
      <c r="B19" s="75">
        <v>13</v>
      </c>
      <c r="C19" s="75" t="s">
        <v>110</v>
      </c>
      <c r="D19" s="135">
        <v>8.5</v>
      </c>
      <c r="E19" s="135">
        <v>9</v>
      </c>
      <c r="F19" s="135" t="s">
        <v>380</v>
      </c>
      <c r="G19" s="135">
        <v>9.5</v>
      </c>
      <c r="H19" s="135">
        <v>10</v>
      </c>
      <c r="I19" s="135" t="s">
        <v>375</v>
      </c>
      <c r="J19" s="135">
        <v>28</v>
      </c>
      <c r="K19" s="135">
        <v>10</v>
      </c>
      <c r="L19" s="135" t="s">
        <v>375</v>
      </c>
      <c r="M19" s="135">
        <f t="shared" si="0"/>
        <v>46</v>
      </c>
      <c r="N19" s="135">
        <f t="shared" si="1"/>
        <v>92</v>
      </c>
      <c r="O19" s="135">
        <v>10</v>
      </c>
      <c r="P19" s="135" t="s">
        <v>375</v>
      </c>
      <c r="Q19" s="135">
        <v>10</v>
      </c>
      <c r="R19" s="135">
        <v>10</v>
      </c>
      <c r="S19" s="135" t="s">
        <v>375</v>
      </c>
      <c r="T19" s="135">
        <v>10</v>
      </c>
      <c r="U19" s="135">
        <v>10</v>
      </c>
      <c r="V19" s="135" t="s">
        <v>375</v>
      </c>
      <c r="W19" s="135">
        <v>27</v>
      </c>
      <c r="X19" s="135">
        <v>9</v>
      </c>
      <c r="Y19" s="135" t="s">
        <v>380</v>
      </c>
      <c r="Z19" s="135">
        <f t="shared" si="2"/>
        <v>47</v>
      </c>
      <c r="AA19" s="135">
        <f t="shared" si="3"/>
        <v>94</v>
      </c>
      <c r="AB19" s="135">
        <v>10</v>
      </c>
      <c r="AC19" s="135" t="s">
        <v>375</v>
      </c>
      <c r="AD19" s="135">
        <v>10</v>
      </c>
      <c r="AE19" s="135">
        <v>10</v>
      </c>
      <c r="AF19" s="135" t="s">
        <v>375</v>
      </c>
      <c r="AG19" s="135">
        <v>9.9</v>
      </c>
      <c r="AH19" s="135">
        <v>10</v>
      </c>
      <c r="AI19" s="135" t="s">
        <v>375</v>
      </c>
      <c r="AJ19" s="135">
        <v>29</v>
      </c>
      <c r="AK19" s="135">
        <v>10</v>
      </c>
      <c r="AL19" s="135" t="s">
        <v>375</v>
      </c>
      <c r="AM19" s="135">
        <f t="shared" si="4"/>
        <v>48.9</v>
      </c>
      <c r="AN19" s="135">
        <f t="shared" si="5"/>
        <v>97.8</v>
      </c>
      <c r="AO19" s="49">
        <v>10</v>
      </c>
      <c r="AP19" s="135" t="s">
        <v>375</v>
      </c>
      <c r="AQ19" s="49">
        <v>9.5</v>
      </c>
      <c r="AR19" s="49">
        <v>10</v>
      </c>
      <c r="AS19" s="49" t="s">
        <v>375</v>
      </c>
      <c r="AT19" s="49">
        <v>9</v>
      </c>
      <c r="AU19" s="135">
        <v>9</v>
      </c>
      <c r="AV19" s="49" t="s">
        <v>380</v>
      </c>
      <c r="AW19" s="49">
        <v>28.5</v>
      </c>
      <c r="AX19" s="49">
        <v>10</v>
      </c>
      <c r="AY19" s="135" t="s">
        <v>375</v>
      </c>
      <c r="AZ19" s="135">
        <f t="shared" si="6"/>
        <v>47</v>
      </c>
      <c r="BA19" s="135">
        <f t="shared" si="7"/>
        <v>94</v>
      </c>
      <c r="BB19" s="135">
        <v>10</v>
      </c>
      <c r="BC19" s="135" t="s">
        <v>375</v>
      </c>
      <c r="BD19" s="49">
        <v>8</v>
      </c>
      <c r="BE19" s="49">
        <v>8</v>
      </c>
      <c r="BF19" s="49" t="s">
        <v>381</v>
      </c>
      <c r="BG19" s="49">
        <v>10</v>
      </c>
      <c r="BH19" s="49">
        <v>10</v>
      </c>
      <c r="BI19" s="135" t="s">
        <v>375</v>
      </c>
      <c r="BJ19" s="49">
        <v>28</v>
      </c>
      <c r="BK19" s="49">
        <v>10</v>
      </c>
      <c r="BL19" s="135" t="s">
        <v>375</v>
      </c>
      <c r="BM19" s="135">
        <f t="shared" si="8"/>
        <v>46</v>
      </c>
      <c r="BN19" s="135">
        <f t="shared" si="9"/>
        <v>92</v>
      </c>
      <c r="BO19" s="135">
        <v>10</v>
      </c>
      <c r="BP19" s="135" t="s">
        <v>375</v>
      </c>
      <c r="BQ19" s="135">
        <v>8</v>
      </c>
      <c r="BR19" s="135" t="s">
        <v>381</v>
      </c>
      <c r="BS19" s="135">
        <v>10</v>
      </c>
      <c r="BT19" s="135" t="s">
        <v>386</v>
      </c>
      <c r="BU19" s="135">
        <v>10</v>
      </c>
      <c r="BV19" s="135" t="s">
        <v>375</v>
      </c>
      <c r="BW19" s="135">
        <v>9</v>
      </c>
      <c r="BX19" s="135" t="s">
        <v>380</v>
      </c>
      <c r="BY19" s="135">
        <f t="shared" si="10"/>
        <v>234.9</v>
      </c>
      <c r="BZ19" s="135">
        <f t="shared" si="11"/>
        <v>93.96</v>
      </c>
      <c r="CA19" s="135">
        <v>10</v>
      </c>
      <c r="CB19" s="135" t="s">
        <v>375</v>
      </c>
      <c r="CC19" s="28">
        <v>45.5</v>
      </c>
      <c r="CD19" s="28">
        <v>46</v>
      </c>
      <c r="CE19" s="135">
        <f t="shared" si="12"/>
        <v>91.5</v>
      </c>
      <c r="CF19" s="135">
        <v>10</v>
      </c>
      <c r="CG19" s="135" t="s">
        <v>375</v>
      </c>
      <c r="CH19" s="28">
        <v>36.5</v>
      </c>
      <c r="CI19" s="135">
        <v>47</v>
      </c>
      <c r="CJ19" s="135">
        <f t="shared" si="13"/>
        <v>83.5</v>
      </c>
      <c r="CK19" s="135">
        <v>9</v>
      </c>
      <c r="CL19" s="135" t="s">
        <v>380</v>
      </c>
      <c r="CM19" s="28">
        <v>49.5</v>
      </c>
      <c r="CN19" s="135">
        <v>48.9</v>
      </c>
      <c r="CO19" s="135">
        <f t="shared" si="14"/>
        <v>98.4</v>
      </c>
      <c r="CP19" s="135">
        <v>10</v>
      </c>
      <c r="CQ19" s="135" t="s">
        <v>375</v>
      </c>
      <c r="CR19" s="28">
        <v>45.9</v>
      </c>
      <c r="CS19" s="191">
        <v>47</v>
      </c>
      <c r="CT19" s="135">
        <f t="shared" si="15"/>
        <v>92.9</v>
      </c>
      <c r="CU19" s="135">
        <v>10</v>
      </c>
      <c r="CV19" s="135" t="s">
        <v>375</v>
      </c>
      <c r="CW19" s="28">
        <v>39</v>
      </c>
      <c r="CX19" s="135">
        <v>46</v>
      </c>
      <c r="CY19" s="135">
        <f t="shared" si="16"/>
        <v>85</v>
      </c>
      <c r="CZ19" s="135">
        <v>9</v>
      </c>
      <c r="DA19" s="135" t="s">
        <v>380</v>
      </c>
      <c r="DB19" s="135">
        <v>10</v>
      </c>
      <c r="DC19" s="135" t="s">
        <v>386</v>
      </c>
      <c r="DD19" s="135">
        <v>10</v>
      </c>
      <c r="DE19" s="135" t="s">
        <v>375</v>
      </c>
      <c r="DF19" s="135">
        <v>9</v>
      </c>
      <c r="DG19" s="135" t="s">
        <v>380</v>
      </c>
      <c r="DH19" s="135">
        <v>8</v>
      </c>
      <c r="DI19" s="135" t="s">
        <v>387</v>
      </c>
      <c r="DJ19" s="135">
        <f t="shared" si="17"/>
        <v>451.29999999999995</v>
      </c>
      <c r="DK19" s="135">
        <f t="shared" si="18"/>
        <v>90.259999999999991</v>
      </c>
      <c r="DL19" s="135">
        <v>10</v>
      </c>
      <c r="DM19" s="135" t="s">
        <v>375</v>
      </c>
    </row>
    <row r="20" spans="1:117">
      <c r="A20" s="75">
        <v>14</v>
      </c>
      <c r="B20" s="75">
        <v>14</v>
      </c>
      <c r="C20" s="193" t="s">
        <v>111</v>
      </c>
      <c r="D20" s="135">
        <v>9</v>
      </c>
      <c r="E20" s="135">
        <v>9</v>
      </c>
      <c r="F20" s="135" t="s">
        <v>380</v>
      </c>
      <c r="G20" s="135">
        <v>9.5</v>
      </c>
      <c r="H20" s="135">
        <v>10</v>
      </c>
      <c r="I20" s="135" t="s">
        <v>375</v>
      </c>
      <c r="J20" s="135">
        <v>29</v>
      </c>
      <c r="K20" s="135">
        <v>10</v>
      </c>
      <c r="L20" s="135" t="s">
        <v>375</v>
      </c>
      <c r="M20" s="135">
        <f t="shared" si="0"/>
        <v>47.5</v>
      </c>
      <c r="N20" s="135">
        <f t="shared" si="1"/>
        <v>95</v>
      </c>
      <c r="O20" s="49">
        <v>10</v>
      </c>
      <c r="P20" s="49" t="s">
        <v>375</v>
      </c>
      <c r="Q20" s="135">
        <v>9.5</v>
      </c>
      <c r="R20" s="135">
        <v>10</v>
      </c>
      <c r="S20" s="135" t="s">
        <v>375</v>
      </c>
      <c r="T20" s="135">
        <v>10</v>
      </c>
      <c r="U20" s="135">
        <v>10</v>
      </c>
      <c r="V20" s="135" t="s">
        <v>375</v>
      </c>
      <c r="W20" s="135">
        <v>28.7</v>
      </c>
      <c r="X20" s="135">
        <v>10</v>
      </c>
      <c r="Y20" s="135" t="s">
        <v>375</v>
      </c>
      <c r="Z20" s="135">
        <f t="shared" si="2"/>
        <v>48.2</v>
      </c>
      <c r="AA20" s="135">
        <f t="shared" si="3"/>
        <v>96.4</v>
      </c>
      <c r="AB20" s="135">
        <v>10</v>
      </c>
      <c r="AC20" s="135" t="s">
        <v>375</v>
      </c>
      <c r="AD20" s="135">
        <v>10</v>
      </c>
      <c r="AE20" s="135">
        <v>10</v>
      </c>
      <c r="AF20" s="135" t="s">
        <v>375</v>
      </c>
      <c r="AG20" s="135">
        <v>9.9</v>
      </c>
      <c r="AH20" s="135">
        <v>10</v>
      </c>
      <c r="AI20" s="135" t="s">
        <v>375</v>
      </c>
      <c r="AJ20" s="135">
        <v>29.5</v>
      </c>
      <c r="AK20" s="135">
        <v>10</v>
      </c>
      <c r="AL20" s="135" t="s">
        <v>375</v>
      </c>
      <c r="AM20" s="135">
        <f t="shared" si="4"/>
        <v>49.4</v>
      </c>
      <c r="AN20" s="135">
        <f t="shared" si="5"/>
        <v>98.8</v>
      </c>
      <c r="AO20" s="49">
        <v>10</v>
      </c>
      <c r="AP20" s="135" t="s">
        <v>375</v>
      </c>
      <c r="AQ20" s="49">
        <v>9.5</v>
      </c>
      <c r="AR20" s="49">
        <v>10</v>
      </c>
      <c r="AS20" s="49" t="s">
        <v>375</v>
      </c>
      <c r="AT20" s="49">
        <v>10</v>
      </c>
      <c r="AU20" s="135">
        <v>10</v>
      </c>
      <c r="AV20" s="49" t="s">
        <v>375</v>
      </c>
      <c r="AW20" s="49">
        <v>28.5</v>
      </c>
      <c r="AX20" s="49">
        <v>10</v>
      </c>
      <c r="AY20" s="49" t="s">
        <v>375</v>
      </c>
      <c r="AZ20" s="135">
        <f t="shared" si="6"/>
        <v>48</v>
      </c>
      <c r="BA20" s="135">
        <f t="shared" si="7"/>
        <v>96</v>
      </c>
      <c r="BB20" s="135">
        <v>10</v>
      </c>
      <c r="BC20" s="135" t="s">
        <v>375</v>
      </c>
      <c r="BD20" s="49">
        <v>8</v>
      </c>
      <c r="BE20" s="49">
        <v>8</v>
      </c>
      <c r="BF20" s="49" t="s">
        <v>381</v>
      </c>
      <c r="BG20" s="49">
        <v>8</v>
      </c>
      <c r="BH20" s="49">
        <v>8</v>
      </c>
      <c r="BI20" s="49" t="s">
        <v>381</v>
      </c>
      <c r="BJ20" s="49">
        <v>30</v>
      </c>
      <c r="BK20" s="49">
        <v>10</v>
      </c>
      <c r="BL20" s="49" t="s">
        <v>375</v>
      </c>
      <c r="BM20" s="135">
        <f t="shared" si="8"/>
        <v>46</v>
      </c>
      <c r="BN20" s="135">
        <f t="shared" si="9"/>
        <v>92</v>
      </c>
      <c r="BO20" s="135">
        <v>10</v>
      </c>
      <c r="BP20" s="135" t="s">
        <v>375</v>
      </c>
      <c r="BQ20" s="135">
        <v>10</v>
      </c>
      <c r="BR20" s="135" t="s">
        <v>375</v>
      </c>
      <c r="BS20" s="135">
        <v>10</v>
      </c>
      <c r="BT20" s="135" t="s">
        <v>386</v>
      </c>
      <c r="BU20" s="135">
        <v>10</v>
      </c>
      <c r="BV20" s="135" t="s">
        <v>375</v>
      </c>
      <c r="BW20" s="135">
        <v>10</v>
      </c>
      <c r="BX20" s="135" t="s">
        <v>375</v>
      </c>
      <c r="BY20" s="135">
        <f t="shared" si="10"/>
        <v>239.1</v>
      </c>
      <c r="BZ20" s="135">
        <f t="shared" si="11"/>
        <v>95.64</v>
      </c>
      <c r="CA20" s="135">
        <v>10</v>
      </c>
      <c r="CB20" s="135" t="s">
        <v>375</v>
      </c>
      <c r="CC20" s="28">
        <v>45.5</v>
      </c>
      <c r="CD20" s="28">
        <v>47.5</v>
      </c>
      <c r="CE20" s="135">
        <f t="shared" si="12"/>
        <v>93</v>
      </c>
      <c r="CF20" s="135">
        <v>10</v>
      </c>
      <c r="CG20" s="135" t="s">
        <v>375</v>
      </c>
      <c r="CH20" s="28">
        <v>41.3</v>
      </c>
      <c r="CI20" s="135">
        <v>48.2</v>
      </c>
      <c r="CJ20" s="135">
        <f t="shared" si="13"/>
        <v>89.5</v>
      </c>
      <c r="CK20" s="135">
        <v>9</v>
      </c>
      <c r="CL20" s="135" t="s">
        <v>380</v>
      </c>
      <c r="CM20" s="28">
        <v>50</v>
      </c>
      <c r="CN20" s="135">
        <v>49.4</v>
      </c>
      <c r="CO20" s="135">
        <f t="shared" si="14"/>
        <v>99.4</v>
      </c>
      <c r="CP20" s="135">
        <v>10</v>
      </c>
      <c r="CQ20" s="135" t="s">
        <v>375</v>
      </c>
      <c r="CR20" s="28">
        <v>48.4</v>
      </c>
      <c r="CS20" s="191">
        <v>48</v>
      </c>
      <c r="CT20" s="135">
        <f t="shared" si="15"/>
        <v>96.4</v>
      </c>
      <c r="CU20" s="135">
        <v>10</v>
      </c>
      <c r="CV20" s="135" t="s">
        <v>375</v>
      </c>
      <c r="CW20" s="28">
        <v>44.5</v>
      </c>
      <c r="CX20" s="135">
        <v>46</v>
      </c>
      <c r="CY20" s="135">
        <f t="shared" si="16"/>
        <v>90.5</v>
      </c>
      <c r="CZ20" s="135">
        <v>10</v>
      </c>
      <c r="DA20" s="135" t="s">
        <v>375</v>
      </c>
      <c r="DB20" s="135">
        <v>10</v>
      </c>
      <c r="DC20" s="135" t="s">
        <v>386</v>
      </c>
      <c r="DD20" s="135">
        <v>10</v>
      </c>
      <c r="DE20" s="135" t="s">
        <v>375</v>
      </c>
      <c r="DF20" s="135">
        <v>10</v>
      </c>
      <c r="DG20" s="135" t="s">
        <v>375</v>
      </c>
      <c r="DH20" s="135">
        <v>10</v>
      </c>
      <c r="DI20" s="135" t="s">
        <v>386</v>
      </c>
      <c r="DJ20" s="135">
        <f t="shared" si="17"/>
        <v>468.79999999999995</v>
      </c>
      <c r="DK20" s="135">
        <f t="shared" si="18"/>
        <v>93.759999999999991</v>
      </c>
      <c r="DL20" s="135">
        <v>10</v>
      </c>
      <c r="DM20" s="135" t="s">
        <v>375</v>
      </c>
    </row>
    <row r="21" spans="1:117">
      <c r="A21" s="8">
        <v>15</v>
      </c>
      <c r="B21" s="21">
        <v>15</v>
      </c>
      <c r="C21" s="75" t="s">
        <v>112</v>
      </c>
      <c r="D21" s="135">
        <v>8.5</v>
      </c>
      <c r="E21" s="135">
        <v>9</v>
      </c>
      <c r="F21" s="135" t="s">
        <v>380</v>
      </c>
      <c r="G21" s="135">
        <v>8.5</v>
      </c>
      <c r="H21" s="135">
        <v>9</v>
      </c>
      <c r="I21" s="135" t="s">
        <v>380</v>
      </c>
      <c r="J21" s="135">
        <v>26</v>
      </c>
      <c r="K21" s="135">
        <v>9</v>
      </c>
      <c r="L21" s="135" t="s">
        <v>380</v>
      </c>
      <c r="M21" s="135">
        <f t="shared" si="0"/>
        <v>43</v>
      </c>
      <c r="N21" s="135">
        <f t="shared" si="1"/>
        <v>86</v>
      </c>
      <c r="O21" s="135">
        <v>9</v>
      </c>
      <c r="P21" s="135" t="s">
        <v>380</v>
      </c>
      <c r="Q21" s="135">
        <v>9.5</v>
      </c>
      <c r="R21" s="135">
        <v>10</v>
      </c>
      <c r="S21" s="135" t="s">
        <v>375</v>
      </c>
      <c r="T21" s="135">
        <v>10</v>
      </c>
      <c r="U21" s="135">
        <v>10</v>
      </c>
      <c r="V21" s="135" t="s">
        <v>375</v>
      </c>
      <c r="W21" s="135">
        <v>25</v>
      </c>
      <c r="X21" s="135">
        <v>9</v>
      </c>
      <c r="Y21" s="135" t="s">
        <v>380</v>
      </c>
      <c r="Z21" s="135">
        <f t="shared" si="2"/>
        <v>44.5</v>
      </c>
      <c r="AA21" s="135">
        <f t="shared" si="3"/>
        <v>89</v>
      </c>
      <c r="AB21" s="135">
        <v>9</v>
      </c>
      <c r="AC21" s="135" t="s">
        <v>380</v>
      </c>
      <c r="AD21" s="135">
        <v>10</v>
      </c>
      <c r="AE21" s="135">
        <v>10</v>
      </c>
      <c r="AF21" s="135" t="s">
        <v>375</v>
      </c>
      <c r="AG21" s="49">
        <v>9.9</v>
      </c>
      <c r="AH21" s="135">
        <v>10</v>
      </c>
      <c r="AI21" s="135" t="s">
        <v>375</v>
      </c>
      <c r="AJ21" s="135">
        <v>29.5</v>
      </c>
      <c r="AK21" s="135">
        <v>10</v>
      </c>
      <c r="AL21" s="135" t="s">
        <v>375</v>
      </c>
      <c r="AM21" s="135">
        <f t="shared" si="4"/>
        <v>49.4</v>
      </c>
      <c r="AN21" s="135">
        <f t="shared" si="5"/>
        <v>98.8</v>
      </c>
      <c r="AO21" s="49">
        <v>10</v>
      </c>
      <c r="AP21" s="135" t="s">
        <v>375</v>
      </c>
      <c r="AQ21" s="49">
        <v>9.5</v>
      </c>
      <c r="AR21" s="49">
        <v>10</v>
      </c>
      <c r="AS21" s="49" t="s">
        <v>375</v>
      </c>
      <c r="AT21" s="49">
        <v>9.5</v>
      </c>
      <c r="AU21" s="135">
        <v>10</v>
      </c>
      <c r="AV21" s="49" t="s">
        <v>375</v>
      </c>
      <c r="AW21" s="49">
        <v>26.5</v>
      </c>
      <c r="AX21" s="49">
        <v>9</v>
      </c>
      <c r="AY21" s="49" t="s">
        <v>380</v>
      </c>
      <c r="AZ21" s="135">
        <f t="shared" si="6"/>
        <v>45.5</v>
      </c>
      <c r="BA21" s="135">
        <f t="shared" si="7"/>
        <v>91</v>
      </c>
      <c r="BB21" s="135">
        <v>10</v>
      </c>
      <c r="BC21" s="135" t="s">
        <v>375</v>
      </c>
      <c r="BD21" s="49">
        <v>10</v>
      </c>
      <c r="BE21" s="49">
        <v>10</v>
      </c>
      <c r="BF21" s="49" t="s">
        <v>375</v>
      </c>
      <c r="BG21" s="49">
        <v>10</v>
      </c>
      <c r="BH21" s="49">
        <v>10</v>
      </c>
      <c r="BI21" s="49" t="s">
        <v>375</v>
      </c>
      <c r="BJ21" s="49">
        <v>24.5</v>
      </c>
      <c r="BK21" s="49">
        <v>9</v>
      </c>
      <c r="BL21" s="49" t="s">
        <v>380</v>
      </c>
      <c r="BM21" s="135">
        <f t="shared" si="8"/>
        <v>44.5</v>
      </c>
      <c r="BN21" s="135">
        <f t="shared" si="9"/>
        <v>89</v>
      </c>
      <c r="BO21" s="135">
        <v>9</v>
      </c>
      <c r="BP21" s="135" t="s">
        <v>380</v>
      </c>
      <c r="BQ21" s="135">
        <v>10</v>
      </c>
      <c r="BR21" s="135" t="s">
        <v>375</v>
      </c>
      <c r="BS21" s="135">
        <v>10</v>
      </c>
      <c r="BT21" s="135" t="s">
        <v>386</v>
      </c>
      <c r="BU21" s="135">
        <v>10</v>
      </c>
      <c r="BV21" s="135" t="s">
        <v>375</v>
      </c>
      <c r="BW21" s="135">
        <v>8</v>
      </c>
      <c r="BX21" s="135" t="s">
        <v>381</v>
      </c>
      <c r="BY21" s="135">
        <f t="shared" si="10"/>
        <v>226.9</v>
      </c>
      <c r="BZ21" s="135">
        <f t="shared" si="11"/>
        <v>90.76</v>
      </c>
      <c r="CA21" s="135">
        <v>10</v>
      </c>
      <c r="CB21" s="135" t="s">
        <v>375</v>
      </c>
      <c r="CC21" s="28">
        <v>46</v>
      </c>
      <c r="CD21" s="28">
        <v>43</v>
      </c>
      <c r="CE21" s="135">
        <f t="shared" si="12"/>
        <v>89</v>
      </c>
      <c r="CF21" s="135">
        <v>9</v>
      </c>
      <c r="CG21" s="135" t="s">
        <v>380</v>
      </c>
      <c r="CH21" s="28">
        <v>34.1</v>
      </c>
      <c r="CI21" s="135">
        <v>44.5</v>
      </c>
      <c r="CJ21" s="135">
        <f t="shared" si="13"/>
        <v>78.599999999999994</v>
      </c>
      <c r="CK21" s="135">
        <v>8</v>
      </c>
      <c r="CL21" s="135" t="s">
        <v>381</v>
      </c>
      <c r="CM21" s="28">
        <v>49.1</v>
      </c>
      <c r="CN21" s="135">
        <v>49.4</v>
      </c>
      <c r="CO21" s="135">
        <f t="shared" si="14"/>
        <v>98.5</v>
      </c>
      <c r="CP21" s="135">
        <v>10</v>
      </c>
      <c r="CQ21" s="135" t="s">
        <v>375</v>
      </c>
      <c r="CR21" s="28">
        <v>45.9</v>
      </c>
      <c r="CS21" s="194">
        <v>45.5</v>
      </c>
      <c r="CT21" s="135">
        <f t="shared" si="15"/>
        <v>91.4</v>
      </c>
      <c r="CU21" s="135">
        <v>10</v>
      </c>
      <c r="CV21" s="135" t="s">
        <v>375</v>
      </c>
      <c r="CW21" s="28">
        <v>47</v>
      </c>
      <c r="CX21" s="135">
        <v>44.5</v>
      </c>
      <c r="CY21" s="135">
        <f t="shared" si="16"/>
        <v>91.5</v>
      </c>
      <c r="CZ21" s="135">
        <v>10</v>
      </c>
      <c r="DA21" s="135" t="s">
        <v>375</v>
      </c>
      <c r="DB21" s="135">
        <v>10</v>
      </c>
      <c r="DC21" s="135" t="s">
        <v>386</v>
      </c>
      <c r="DD21" s="135">
        <v>10</v>
      </c>
      <c r="DE21" s="135" t="s">
        <v>375</v>
      </c>
      <c r="DF21" s="135">
        <v>8</v>
      </c>
      <c r="DG21" s="135" t="s">
        <v>381</v>
      </c>
      <c r="DH21" s="135">
        <v>10</v>
      </c>
      <c r="DI21" s="135" t="s">
        <v>386</v>
      </c>
      <c r="DJ21" s="135">
        <f t="shared" si="17"/>
        <v>449</v>
      </c>
      <c r="DK21" s="135">
        <f t="shared" si="18"/>
        <v>89.8</v>
      </c>
      <c r="DL21" s="135">
        <v>9</v>
      </c>
      <c r="DM21" s="135" t="s">
        <v>380</v>
      </c>
    </row>
    <row r="22" spans="1:117">
      <c r="A22" s="75">
        <v>16</v>
      </c>
      <c r="B22" s="75">
        <v>16</v>
      </c>
      <c r="C22" s="8" t="s">
        <v>113</v>
      </c>
      <c r="D22" s="49">
        <v>6.5</v>
      </c>
      <c r="E22" s="49">
        <v>7</v>
      </c>
      <c r="F22" s="49" t="s">
        <v>379</v>
      </c>
      <c r="G22" s="49">
        <v>6.5</v>
      </c>
      <c r="H22" s="49">
        <v>7</v>
      </c>
      <c r="I22" s="49" t="s">
        <v>379</v>
      </c>
      <c r="J22" s="49">
        <v>23</v>
      </c>
      <c r="K22" s="49">
        <v>8</v>
      </c>
      <c r="L22" s="49" t="s">
        <v>381</v>
      </c>
      <c r="M22" s="135">
        <f t="shared" si="0"/>
        <v>36</v>
      </c>
      <c r="N22" s="135">
        <f t="shared" si="1"/>
        <v>72</v>
      </c>
      <c r="O22" s="135">
        <v>8</v>
      </c>
      <c r="P22" s="49" t="s">
        <v>381</v>
      </c>
      <c r="Q22" s="49">
        <v>6</v>
      </c>
      <c r="R22" s="49">
        <v>6</v>
      </c>
      <c r="S22" s="49" t="s">
        <v>377</v>
      </c>
      <c r="T22" s="49">
        <v>6</v>
      </c>
      <c r="U22" s="49">
        <v>6</v>
      </c>
      <c r="V22" s="49" t="s">
        <v>377</v>
      </c>
      <c r="W22" s="49">
        <v>20.2</v>
      </c>
      <c r="X22" s="49">
        <v>7</v>
      </c>
      <c r="Y22" s="49" t="s">
        <v>379</v>
      </c>
      <c r="Z22" s="135">
        <f t="shared" si="2"/>
        <v>32.200000000000003</v>
      </c>
      <c r="AA22" s="135">
        <f t="shared" si="3"/>
        <v>64.400000000000006</v>
      </c>
      <c r="AB22" s="135">
        <v>7</v>
      </c>
      <c r="AC22" s="135" t="s">
        <v>379</v>
      </c>
      <c r="AD22" s="49">
        <v>6.8</v>
      </c>
      <c r="AE22" s="49">
        <v>7</v>
      </c>
      <c r="AF22" s="49" t="s">
        <v>379</v>
      </c>
      <c r="AG22" s="135">
        <v>7.6</v>
      </c>
      <c r="AH22" s="49">
        <v>8</v>
      </c>
      <c r="AI22" s="49" t="s">
        <v>381</v>
      </c>
      <c r="AJ22" s="49">
        <v>15</v>
      </c>
      <c r="AK22" s="49">
        <v>5</v>
      </c>
      <c r="AL22" s="49" t="s">
        <v>376</v>
      </c>
      <c r="AM22" s="135">
        <f t="shared" si="4"/>
        <v>29.4</v>
      </c>
      <c r="AN22" s="135">
        <f t="shared" si="5"/>
        <v>58.8</v>
      </c>
      <c r="AO22" s="135">
        <v>6</v>
      </c>
      <c r="AP22" s="135" t="s">
        <v>377</v>
      </c>
      <c r="AQ22" s="135">
        <v>7</v>
      </c>
      <c r="AR22" s="135">
        <v>7</v>
      </c>
      <c r="AS22" s="135" t="s">
        <v>379</v>
      </c>
      <c r="AT22" s="135">
        <v>7.75</v>
      </c>
      <c r="AU22" s="135">
        <v>8</v>
      </c>
      <c r="AV22" s="135" t="s">
        <v>381</v>
      </c>
      <c r="AW22" s="135">
        <v>22.5</v>
      </c>
      <c r="AX22" s="135">
        <v>8</v>
      </c>
      <c r="AY22" s="135" t="s">
        <v>381</v>
      </c>
      <c r="AZ22" s="135">
        <f t="shared" si="6"/>
        <v>37.25</v>
      </c>
      <c r="BA22" s="135">
        <f t="shared" si="7"/>
        <v>74.5</v>
      </c>
      <c r="BB22" s="135">
        <v>8</v>
      </c>
      <c r="BC22" s="135" t="s">
        <v>381</v>
      </c>
      <c r="BD22" s="135">
        <v>7</v>
      </c>
      <c r="BE22" s="135">
        <v>7</v>
      </c>
      <c r="BF22" s="135" t="s">
        <v>379</v>
      </c>
      <c r="BG22" s="135">
        <v>6.5</v>
      </c>
      <c r="BH22" s="135">
        <v>7</v>
      </c>
      <c r="BI22" s="135" t="s">
        <v>379</v>
      </c>
      <c r="BJ22" s="135">
        <v>22</v>
      </c>
      <c r="BK22" s="135">
        <v>8</v>
      </c>
      <c r="BL22" s="135" t="s">
        <v>381</v>
      </c>
      <c r="BM22" s="135">
        <f t="shared" si="8"/>
        <v>35.5</v>
      </c>
      <c r="BN22" s="135">
        <f t="shared" si="9"/>
        <v>71</v>
      </c>
      <c r="BO22" s="135">
        <v>8</v>
      </c>
      <c r="BP22" s="135" t="s">
        <v>381</v>
      </c>
      <c r="BQ22" s="135">
        <v>10</v>
      </c>
      <c r="BR22" s="135" t="s">
        <v>375</v>
      </c>
      <c r="BS22" s="135">
        <v>10</v>
      </c>
      <c r="BT22" s="135" t="s">
        <v>386</v>
      </c>
      <c r="BU22" s="135">
        <v>8</v>
      </c>
      <c r="BV22" s="135" t="s">
        <v>381</v>
      </c>
      <c r="BW22" s="135">
        <v>8</v>
      </c>
      <c r="BX22" s="135" t="s">
        <v>381</v>
      </c>
      <c r="BY22" s="135">
        <f t="shared" si="10"/>
        <v>170.35</v>
      </c>
      <c r="BZ22" s="135">
        <f t="shared" si="11"/>
        <v>68.14</v>
      </c>
      <c r="CA22" s="135">
        <v>7</v>
      </c>
      <c r="CB22" s="135" t="s">
        <v>379</v>
      </c>
      <c r="CC22" s="28">
        <v>31</v>
      </c>
      <c r="CD22" s="28">
        <v>36</v>
      </c>
      <c r="CE22" s="135">
        <f t="shared" si="12"/>
        <v>67</v>
      </c>
      <c r="CF22" s="135">
        <v>7</v>
      </c>
      <c r="CG22" s="135" t="s">
        <v>379</v>
      </c>
      <c r="CH22" s="28">
        <v>32.4</v>
      </c>
      <c r="CI22" s="135">
        <v>32.200000000000003</v>
      </c>
      <c r="CJ22" s="135">
        <f t="shared" si="13"/>
        <v>64.599999999999994</v>
      </c>
      <c r="CK22" s="135">
        <v>7</v>
      </c>
      <c r="CL22" s="135" t="s">
        <v>379</v>
      </c>
      <c r="CM22" s="28">
        <v>31.6</v>
      </c>
      <c r="CN22" s="135">
        <v>29.4</v>
      </c>
      <c r="CO22" s="135">
        <f t="shared" si="14"/>
        <v>61</v>
      </c>
      <c r="CP22" s="135">
        <v>7</v>
      </c>
      <c r="CQ22" s="135" t="s">
        <v>379</v>
      </c>
      <c r="CR22" s="28">
        <v>37.799999999999997</v>
      </c>
      <c r="CS22" s="191">
        <v>37.25</v>
      </c>
      <c r="CT22" s="135">
        <f t="shared" si="15"/>
        <v>75.05</v>
      </c>
      <c r="CU22" s="135">
        <v>8</v>
      </c>
      <c r="CV22" s="135" t="s">
        <v>381</v>
      </c>
      <c r="CW22" s="28">
        <v>33</v>
      </c>
      <c r="CX22" s="135">
        <v>35.5</v>
      </c>
      <c r="CY22" s="135">
        <f t="shared" si="16"/>
        <v>68.5</v>
      </c>
      <c r="CZ22" s="135">
        <v>7</v>
      </c>
      <c r="DA22" s="135" t="s">
        <v>379</v>
      </c>
      <c r="DB22" s="135">
        <v>10</v>
      </c>
      <c r="DC22" s="135" t="s">
        <v>386</v>
      </c>
      <c r="DD22" s="135">
        <v>8</v>
      </c>
      <c r="DE22" s="135" t="s">
        <v>381</v>
      </c>
      <c r="DF22" s="135">
        <v>8</v>
      </c>
      <c r="DG22" s="135" t="s">
        <v>381</v>
      </c>
      <c r="DH22" s="135">
        <v>10</v>
      </c>
      <c r="DI22" s="135" t="s">
        <v>386</v>
      </c>
      <c r="DJ22" s="135">
        <f t="shared" si="17"/>
        <v>336.15</v>
      </c>
      <c r="DK22" s="135">
        <f t="shared" si="18"/>
        <v>67.22999999999999</v>
      </c>
      <c r="DL22" s="135">
        <v>7</v>
      </c>
      <c r="DM22" s="135" t="s">
        <v>379</v>
      </c>
    </row>
    <row r="23" spans="1:117">
      <c r="A23" s="9">
        <v>17</v>
      </c>
      <c r="B23" s="9">
        <v>17</v>
      </c>
      <c r="C23" s="75" t="s">
        <v>114</v>
      </c>
      <c r="D23" s="135">
        <v>9.5</v>
      </c>
      <c r="E23" s="135">
        <v>10</v>
      </c>
      <c r="F23" s="135" t="s">
        <v>375</v>
      </c>
      <c r="G23" s="135">
        <v>9.5</v>
      </c>
      <c r="H23" s="135">
        <v>10</v>
      </c>
      <c r="I23" s="135" t="s">
        <v>375</v>
      </c>
      <c r="J23" s="135">
        <v>28</v>
      </c>
      <c r="K23" s="135">
        <v>10</v>
      </c>
      <c r="L23" s="135" t="s">
        <v>375</v>
      </c>
      <c r="M23" s="135">
        <f t="shared" si="0"/>
        <v>47</v>
      </c>
      <c r="N23" s="135">
        <f t="shared" si="1"/>
        <v>94</v>
      </c>
      <c r="O23" s="135">
        <v>10</v>
      </c>
      <c r="P23" s="49" t="s">
        <v>375</v>
      </c>
      <c r="Q23" s="135">
        <v>10</v>
      </c>
      <c r="R23" s="135">
        <v>10</v>
      </c>
      <c r="S23" s="135" t="s">
        <v>375</v>
      </c>
      <c r="T23" s="135">
        <v>9</v>
      </c>
      <c r="U23" s="135">
        <v>9</v>
      </c>
      <c r="V23" s="135" t="s">
        <v>380</v>
      </c>
      <c r="W23" s="135">
        <v>28.2</v>
      </c>
      <c r="X23" s="135">
        <v>10</v>
      </c>
      <c r="Y23" s="135" t="s">
        <v>375</v>
      </c>
      <c r="Z23" s="135">
        <f t="shared" si="2"/>
        <v>47.2</v>
      </c>
      <c r="AA23" s="135">
        <f t="shared" si="3"/>
        <v>94.4</v>
      </c>
      <c r="AB23" s="135">
        <v>10</v>
      </c>
      <c r="AC23" s="135" t="s">
        <v>375</v>
      </c>
      <c r="AD23" s="135">
        <v>10</v>
      </c>
      <c r="AE23" s="135">
        <v>10</v>
      </c>
      <c r="AF23" s="135" t="s">
        <v>375</v>
      </c>
      <c r="AG23" s="135">
        <v>10</v>
      </c>
      <c r="AH23" s="135">
        <v>10</v>
      </c>
      <c r="AI23" s="135" t="s">
        <v>375</v>
      </c>
      <c r="AJ23" s="135">
        <v>28</v>
      </c>
      <c r="AK23" s="135">
        <v>10</v>
      </c>
      <c r="AL23" s="135" t="s">
        <v>375</v>
      </c>
      <c r="AM23" s="135">
        <f t="shared" si="4"/>
        <v>48</v>
      </c>
      <c r="AN23" s="135">
        <f t="shared" si="5"/>
        <v>96</v>
      </c>
      <c r="AO23" s="135">
        <v>10</v>
      </c>
      <c r="AP23" s="135" t="s">
        <v>375</v>
      </c>
      <c r="AQ23" s="135">
        <v>10</v>
      </c>
      <c r="AR23" s="135">
        <v>10</v>
      </c>
      <c r="AS23" s="135" t="s">
        <v>375</v>
      </c>
      <c r="AT23" s="135">
        <v>10</v>
      </c>
      <c r="AU23" s="135">
        <v>10</v>
      </c>
      <c r="AV23" s="135" t="s">
        <v>375</v>
      </c>
      <c r="AW23" s="135">
        <v>29.5</v>
      </c>
      <c r="AX23" s="135">
        <v>10</v>
      </c>
      <c r="AY23" s="135" t="s">
        <v>375</v>
      </c>
      <c r="AZ23" s="135">
        <f t="shared" si="6"/>
        <v>49.5</v>
      </c>
      <c r="BA23" s="135">
        <f t="shared" si="7"/>
        <v>99</v>
      </c>
      <c r="BB23" s="135">
        <v>10</v>
      </c>
      <c r="BC23" s="135" t="s">
        <v>375</v>
      </c>
      <c r="BD23" s="135">
        <v>8.5</v>
      </c>
      <c r="BE23" s="135">
        <v>9</v>
      </c>
      <c r="BF23" s="135" t="s">
        <v>380</v>
      </c>
      <c r="BG23" s="135">
        <v>8.5</v>
      </c>
      <c r="BH23" s="135">
        <v>9</v>
      </c>
      <c r="BI23" s="135" t="s">
        <v>380</v>
      </c>
      <c r="BJ23" s="135">
        <v>28.5</v>
      </c>
      <c r="BK23" s="135">
        <v>10</v>
      </c>
      <c r="BL23" s="49" t="s">
        <v>375</v>
      </c>
      <c r="BM23" s="135">
        <f t="shared" si="8"/>
        <v>45.5</v>
      </c>
      <c r="BN23" s="135">
        <f t="shared" si="9"/>
        <v>91</v>
      </c>
      <c r="BO23" s="135">
        <v>10</v>
      </c>
      <c r="BP23" s="49" t="s">
        <v>375</v>
      </c>
      <c r="BQ23" s="135">
        <v>10</v>
      </c>
      <c r="BR23" s="135" t="s">
        <v>375</v>
      </c>
      <c r="BS23" s="135">
        <v>10</v>
      </c>
      <c r="BT23" s="135" t="s">
        <v>386</v>
      </c>
      <c r="BU23" s="135">
        <v>10</v>
      </c>
      <c r="BV23" s="135" t="s">
        <v>375</v>
      </c>
      <c r="BW23" s="135">
        <v>10</v>
      </c>
      <c r="BX23" s="135" t="s">
        <v>375</v>
      </c>
      <c r="BY23" s="135">
        <f t="shared" si="10"/>
        <v>237.2</v>
      </c>
      <c r="BZ23" s="135">
        <f t="shared" si="11"/>
        <v>94.88</v>
      </c>
      <c r="CA23" s="135">
        <v>10</v>
      </c>
      <c r="CB23" s="135" t="s">
        <v>375</v>
      </c>
      <c r="CC23" s="28">
        <v>48.5</v>
      </c>
      <c r="CD23" s="28">
        <v>47</v>
      </c>
      <c r="CE23" s="135">
        <f t="shared" si="12"/>
        <v>95.5</v>
      </c>
      <c r="CF23" s="135">
        <v>10</v>
      </c>
      <c r="CG23" s="135" t="s">
        <v>375</v>
      </c>
      <c r="CH23" s="28">
        <v>48.5</v>
      </c>
      <c r="CI23" s="135">
        <v>47.2</v>
      </c>
      <c r="CJ23" s="135">
        <f t="shared" si="13"/>
        <v>95.7</v>
      </c>
      <c r="CK23" s="135">
        <v>10</v>
      </c>
      <c r="CL23" s="135" t="s">
        <v>375</v>
      </c>
      <c r="CM23" s="28">
        <v>49.5</v>
      </c>
      <c r="CN23" s="135">
        <v>48</v>
      </c>
      <c r="CO23" s="135">
        <f t="shared" si="14"/>
        <v>97.5</v>
      </c>
      <c r="CP23" s="135">
        <v>10</v>
      </c>
      <c r="CQ23" s="135" t="s">
        <v>375</v>
      </c>
      <c r="CR23" s="28">
        <v>48.4</v>
      </c>
      <c r="CS23" s="191">
        <v>49.5</v>
      </c>
      <c r="CT23" s="135">
        <f t="shared" si="15"/>
        <v>97.9</v>
      </c>
      <c r="CU23" s="135">
        <v>10</v>
      </c>
      <c r="CV23" s="135" t="s">
        <v>375</v>
      </c>
      <c r="CW23" s="28">
        <v>46</v>
      </c>
      <c r="CX23" s="135">
        <v>45.5</v>
      </c>
      <c r="CY23" s="135">
        <f t="shared" si="16"/>
        <v>91.5</v>
      </c>
      <c r="CZ23" s="135">
        <v>10</v>
      </c>
      <c r="DA23" s="135" t="s">
        <v>375</v>
      </c>
      <c r="DB23" s="135">
        <v>10</v>
      </c>
      <c r="DC23" s="135" t="s">
        <v>386</v>
      </c>
      <c r="DD23" s="135">
        <v>10</v>
      </c>
      <c r="DE23" s="135" t="s">
        <v>375</v>
      </c>
      <c r="DF23" s="135">
        <v>10</v>
      </c>
      <c r="DG23" s="135" t="s">
        <v>375</v>
      </c>
      <c r="DH23" s="135">
        <v>10</v>
      </c>
      <c r="DI23" s="135" t="s">
        <v>386</v>
      </c>
      <c r="DJ23" s="135">
        <f t="shared" si="17"/>
        <v>478.1</v>
      </c>
      <c r="DK23" s="135">
        <f t="shared" si="18"/>
        <v>95.62</v>
      </c>
      <c r="DL23" s="135">
        <v>10</v>
      </c>
      <c r="DM23" s="135" t="s">
        <v>375</v>
      </c>
    </row>
    <row r="24" spans="1:117">
      <c r="A24" s="9">
        <v>18</v>
      </c>
      <c r="B24" s="9">
        <v>18</v>
      </c>
      <c r="C24" s="75" t="s">
        <v>115</v>
      </c>
      <c r="D24" s="135">
        <v>7</v>
      </c>
      <c r="E24" s="135">
        <v>7</v>
      </c>
      <c r="F24" s="135" t="s">
        <v>379</v>
      </c>
      <c r="G24" s="135">
        <v>7.5</v>
      </c>
      <c r="H24" s="135">
        <v>8</v>
      </c>
      <c r="I24" s="135" t="s">
        <v>381</v>
      </c>
      <c r="J24" s="135">
        <v>27</v>
      </c>
      <c r="K24" s="135">
        <v>9</v>
      </c>
      <c r="L24" s="135" t="s">
        <v>380</v>
      </c>
      <c r="M24" s="135">
        <f t="shared" si="0"/>
        <v>41.5</v>
      </c>
      <c r="N24" s="135">
        <f t="shared" si="1"/>
        <v>83</v>
      </c>
      <c r="O24" s="135">
        <v>9</v>
      </c>
      <c r="P24" s="135" t="s">
        <v>380</v>
      </c>
      <c r="Q24" s="135">
        <v>7.5</v>
      </c>
      <c r="R24" s="135">
        <v>8</v>
      </c>
      <c r="S24" s="135" t="s">
        <v>381</v>
      </c>
      <c r="T24" s="135">
        <v>9</v>
      </c>
      <c r="U24" s="135">
        <v>9</v>
      </c>
      <c r="V24" s="135" t="s">
        <v>380</v>
      </c>
      <c r="W24" s="135">
        <v>24.5</v>
      </c>
      <c r="X24" s="135">
        <v>9</v>
      </c>
      <c r="Y24" s="135" t="s">
        <v>380</v>
      </c>
      <c r="Z24" s="135">
        <f t="shared" si="2"/>
        <v>41</v>
      </c>
      <c r="AA24" s="135">
        <f t="shared" si="3"/>
        <v>82</v>
      </c>
      <c r="AB24" s="135">
        <v>9</v>
      </c>
      <c r="AC24" s="135" t="s">
        <v>380</v>
      </c>
      <c r="AD24" s="135">
        <v>7.8</v>
      </c>
      <c r="AE24" s="135">
        <v>8</v>
      </c>
      <c r="AF24" s="135" t="s">
        <v>381</v>
      </c>
      <c r="AG24" s="135">
        <v>8</v>
      </c>
      <c r="AH24" s="135">
        <v>8</v>
      </c>
      <c r="AI24" s="135" t="s">
        <v>381</v>
      </c>
      <c r="AJ24" s="135">
        <v>15.5</v>
      </c>
      <c r="AK24" s="135">
        <v>6</v>
      </c>
      <c r="AL24" s="135" t="s">
        <v>377</v>
      </c>
      <c r="AM24" s="135">
        <f t="shared" si="4"/>
        <v>31.3</v>
      </c>
      <c r="AN24" s="135">
        <f t="shared" si="5"/>
        <v>62.6</v>
      </c>
      <c r="AO24" s="135">
        <v>7</v>
      </c>
      <c r="AP24" s="135" t="s">
        <v>379</v>
      </c>
      <c r="AQ24" s="135">
        <v>7</v>
      </c>
      <c r="AR24" s="135">
        <v>7</v>
      </c>
      <c r="AS24" s="135" t="s">
        <v>379</v>
      </c>
      <c r="AT24" s="135">
        <v>8</v>
      </c>
      <c r="AU24" s="135">
        <v>8</v>
      </c>
      <c r="AV24" s="49" t="s">
        <v>381</v>
      </c>
      <c r="AW24" s="135">
        <v>18</v>
      </c>
      <c r="AX24" s="135">
        <v>6</v>
      </c>
      <c r="AY24" s="135" t="s">
        <v>377</v>
      </c>
      <c r="AZ24" s="135">
        <f t="shared" si="6"/>
        <v>33</v>
      </c>
      <c r="BA24" s="135">
        <f t="shared" si="7"/>
        <v>66</v>
      </c>
      <c r="BB24" s="135">
        <v>7</v>
      </c>
      <c r="BC24" s="135" t="s">
        <v>379</v>
      </c>
      <c r="BD24" s="135">
        <v>8</v>
      </c>
      <c r="BE24" s="135">
        <v>8</v>
      </c>
      <c r="BF24" s="135" t="s">
        <v>381</v>
      </c>
      <c r="BG24" s="135">
        <v>7.5</v>
      </c>
      <c r="BH24" s="135">
        <v>8</v>
      </c>
      <c r="BI24" s="135" t="s">
        <v>381</v>
      </c>
      <c r="BJ24" s="135">
        <v>22</v>
      </c>
      <c r="BK24" s="135">
        <v>8</v>
      </c>
      <c r="BL24" s="49" t="s">
        <v>381</v>
      </c>
      <c r="BM24" s="135">
        <f t="shared" si="8"/>
        <v>37.5</v>
      </c>
      <c r="BN24" s="135">
        <f t="shared" si="9"/>
        <v>75</v>
      </c>
      <c r="BO24" s="135">
        <v>8</v>
      </c>
      <c r="BP24" s="49" t="s">
        <v>381</v>
      </c>
      <c r="BQ24" s="135">
        <v>10</v>
      </c>
      <c r="BR24" s="135" t="s">
        <v>375</v>
      </c>
      <c r="BS24" s="135">
        <v>10</v>
      </c>
      <c r="BT24" s="135" t="s">
        <v>386</v>
      </c>
      <c r="BU24" s="135">
        <v>9</v>
      </c>
      <c r="BV24" s="135" t="s">
        <v>380</v>
      </c>
      <c r="BW24" s="135">
        <v>8</v>
      </c>
      <c r="BX24" s="135" t="s">
        <v>381</v>
      </c>
      <c r="BY24" s="135">
        <f t="shared" si="10"/>
        <v>184.3</v>
      </c>
      <c r="BZ24" s="135">
        <f t="shared" si="11"/>
        <v>73.720000000000013</v>
      </c>
      <c r="CA24" s="135">
        <v>8</v>
      </c>
      <c r="CB24" s="135" t="s">
        <v>381</v>
      </c>
      <c r="CC24" s="28">
        <v>41</v>
      </c>
      <c r="CD24" s="28">
        <v>41.5</v>
      </c>
      <c r="CE24" s="135">
        <f t="shared" si="12"/>
        <v>82.5</v>
      </c>
      <c r="CF24" s="135">
        <v>9</v>
      </c>
      <c r="CG24" s="135" t="s">
        <v>380</v>
      </c>
      <c r="CH24" s="28">
        <v>29.6</v>
      </c>
      <c r="CI24" s="135">
        <v>41</v>
      </c>
      <c r="CJ24" s="135">
        <f t="shared" si="13"/>
        <v>70.599999999999994</v>
      </c>
      <c r="CK24" s="135">
        <v>8</v>
      </c>
      <c r="CL24" s="135" t="s">
        <v>381</v>
      </c>
      <c r="CM24" s="28">
        <v>35</v>
      </c>
      <c r="CN24" s="135">
        <v>31.3</v>
      </c>
      <c r="CO24" s="135">
        <f t="shared" si="14"/>
        <v>66.3</v>
      </c>
      <c r="CP24" s="135">
        <v>7</v>
      </c>
      <c r="CQ24" s="135" t="s">
        <v>379</v>
      </c>
      <c r="CR24" s="28">
        <v>41.3</v>
      </c>
      <c r="CS24" s="191">
        <v>33</v>
      </c>
      <c r="CT24" s="135">
        <f t="shared" si="15"/>
        <v>74.3</v>
      </c>
      <c r="CU24" s="135">
        <v>8</v>
      </c>
      <c r="CV24" s="135" t="s">
        <v>381</v>
      </c>
      <c r="CW24" s="28">
        <v>43</v>
      </c>
      <c r="CX24" s="135">
        <v>37.5</v>
      </c>
      <c r="CY24" s="135">
        <f t="shared" si="16"/>
        <v>80.5</v>
      </c>
      <c r="CZ24" s="135">
        <v>9</v>
      </c>
      <c r="DA24" s="135" t="s">
        <v>380</v>
      </c>
      <c r="DB24" s="135">
        <v>10</v>
      </c>
      <c r="DC24" s="135" t="s">
        <v>386</v>
      </c>
      <c r="DD24" s="135">
        <v>9</v>
      </c>
      <c r="DE24" s="135" t="s">
        <v>380</v>
      </c>
      <c r="DF24" s="135">
        <v>8</v>
      </c>
      <c r="DG24" s="135" t="s">
        <v>381</v>
      </c>
      <c r="DH24" s="135">
        <v>10</v>
      </c>
      <c r="DI24" s="135" t="s">
        <v>386</v>
      </c>
      <c r="DJ24" s="135">
        <f t="shared" si="17"/>
        <v>374.2</v>
      </c>
      <c r="DK24" s="135">
        <f t="shared" si="18"/>
        <v>74.84</v>
      </c>
      <c r="DL24" s="135">
        <v>8</v>
      </c>
      <c r="DM24" s="135" t="s">
        <v>381</v>
      </c>
    </row>
    <row r="25" spans="1:117">
      <c r="A25" s="9">
        <v>19</v>
      </c>
      <c r="B25" s="9">
        <v>19</v>
      </c>
      <c r="C25" s="9" t="s">
        <v>309</v>
      </c>
      <c r="D25" s="168">
        <v>7</v>
      </c>
      <c r="E25" s="135">
        <v>7</v>
      </c>
      <c r="F25" s="135" t="s">
        <v>379</v>
      </c>
      <c r="G25" s="135">
        <v>7</v>
      </c>
      <c r="H25" s="135">
        <v>7</v>
      </c>
      <c r="I25" s="135" t="s">
        <v>379</v>
      </c>
      <c r="J25" s="135">
        <v>25</v>
      </c>
      <c r="K25" s="135">
        <v>8</v>
      </c>
      <c r="L25" s="135" t="s">
        <v>381</v>
      </c>
      <c r="M25" s="135">
        <f t="shared" si="0"/>
        <v>39</v>
      </c>
      <c r="N25" s="135">
        <f t="shared" si="1"/>
        <v>78</v>
      </c>
      <c r="O25" s="49">
        <v>8</v>
      </c>
      <c r="P25" s="49" t="s">
        <v>381</v>
      </c>
      <c r="Q25" s="135">
        <v>7.5</v>
      </c>
      <c r="R25" s="135">
        <v>8</v>
      </c>
      <c r="S25" s="135" t="s">
        <v>381</v>
      </c>
      <c r="T25" s="135">
        <v>7</v>
      </c>
      <c r="U25" s="135">
        <v>7</v>
      </c>
      <c r="V25" s="135" t="s">
        <v>379</v>
      </c>
      <c r="W25" s="135">
        <v>16.5</v>
      </c>
      <c r="X25" s="135">
        <v>6</v>
      </c>
      <c r="Y25" s="135" t="s">
        <v>377</v>
      </c>
      <c r="Z25" s="135">
        <f t="shared" si="2"/>
        <v>31</v>
      </c>
      <c r="AA25" s="135">
        <f t="shared" si="3"/>
        <v>62</v>
      </c>
      <c r="AB25" s="49">
        <v>7</v>
      </c>
      <c r="AC25" s="49" t="s">
        <v>379</v>
      </c>
      <c r="AD25" s="135">
        <v>7.1</v>
      </c>
      <c r="AE25" s="135">
        <v>8</v>
      </c>
      <c r="AF25" s="135" t="s">
        <v>381</v>
      </c>
      <c r="AG25" s="135">
        <v>9</v>
      </c>
      <c r="AH25" s="135">
        <v>9</v>
      </c>
      <c r="AI25" s="135" t="s">
        <v>380</v>
      </c>
      <c r="AJ25" s="135">
        <v>22.5</v>
      </c>
      <c r="AK25" s="135">
        <v>8</v>
      </c>
      <c r="AL25" s="135" t="s">
        <v>381</v>
      </c>
      <c r="AM25" s="135">
        <f t="shared" si="4"/>
        <v>38.6</v>
      </c>
      <c r="AN25" s="135">
        <f t="shared" si="5"/>
        <v>77.2</v>
      </c>
      <c r="AO25" s="49">
        <v>8</v>
      </c>
      <c r="AP25" s="49" t="s">
        <v>381</v>
      </c>
      <c r="AQ25" s="49">
        <v>7</v>
      </c>
      <c r="AR25" s="49">
        <v>7</v>
      </c>
      <c r="AS25" s="49" t="s">
        <v>379</v>
      </c>
      <c r="AT25" s="49">
        <v>8</v>
      </c>
      <c r="AU25" s="49">
        <v>8</v>
      </c>
      <c r="AV25" s="49" t="s">
        <v>381</v>
      </c>
      <c r="AW25" s="49">
        <v>23</v>
      </c>
      <c r="AX25" s="49">
        <v>8</v>
      </c>
      <c r="AY25" s="49" t="s">
        <v>381</v>
      </c>
      <c r="AZ25" s="135">
        <f t="shared" si="6"/>
        <v>38</v>
      </c>
      <c r="BA25" s="135">
        <f t="shared" si="7"/>
        <v>76</v>
      </c>
      <c r="BB25" s="49">
        <v>8</v>
      </c>
      <c r="BC25" s="49" t="s">
        <v>381</v>
      </c>
      <c r="BD25" s="49">
        <v>7</v>
      </c>
      <c r="BE25" s="49">
        <v>7</v>
      </c>
      <c r="BF25" s="49" t="s">
        <v>379</v>
      </c>
      <c r="BG25" s="49">
        <v>8</v>
      </c>
      <c r="BH25" s="135">
        <v>8</v>
      </c>
      <c r="BI25" s="49" t="s">
        <v>381</v>
      </c>
      <c r="BJ25" s="49">
        <v>26</v>
      </c>
      <c r="BK25" s="49">
        <v>9</v>
      </c>
      <c r="BL25" s="49" t="s">
        <v>380</v>
      </c>
      <c r="BM25" s="135">
        <f t="shared" si="8"/>
        <v>41</v>
      </c>
      <c r="BN25" s="135">
        <f t="shared" si="9"/>
        <v>82</v>
      </c>
      <c r="BO25" s="49">
        <v>9</v>
      </c>
      <c r="BP25" s="49" t="s">
        <v>380</v>
      </c>
      <c r="BQ25" s="49">
        <v>10</v>
      </c>
      <c r="BR25" s="49" t="s">
        <v>381</v>
      </c>
      <c r="BS25" s="135">
        <v>10</v>
      </c>
      <c r="BT25" s="49" t="s">
        <v>386</v>
      </c>
      <c r="BU25" s="49">
        <v>9</v>
      </c>
      <c r="BV25" s="49" t="s">
        <v>380</v>
      </c>
      <c r="BW25" s="49">
        <v>8</v>
      </c>
      <c r="BX25" s="49" t="s">
        <v>381</v>
      </c>
      <c r="BY25" s="135">
        <f t="shared" si="10"/>
        <v>187.6</v>
      </c>
      <c r="BZ25" s="135">
        <f t="shared" si="11"/>
        <v>75.039999999999992</v>
      </c>
      <c r="CA25" s="49">
        <v>8</v>
      </c>
      <c r="CB25" s="49" t="s">
        <v>381</v>
      </c>
      <c r="CC25" s="28">
        <v>37.5</v>
      </c>
      <c r="CD25" s="28">
        <v>39</v>
      </c>
      <c r="CE25" s="135">
        <f t="shared" si="12"/>
        <v>76.5</v>
      </c>
      <c r="CF25" s="135">
        <v>8</v>
      </c>
      <c r="CG25" s="49" t="s">
        <v>381</v>
      </c>
      <c r="CH25" s="28">
        <v>33.200000000000003</v>
      </c>
      <c r="CI25" s="135">
        <v>31</v>
      </c>
      <c r="CJ25" s="135">
        <f t="shared" si="13"/>
        <v>64.2</v>
      </c>
      <c r="CK25" s="49">
        <v>7</v>
      </c>
      <c r="CL25" s="49" t="s">
        <v>379</v>
      </c>
      <c r="CM25" s="28">
        <v>33.799999999999997</v>
      </c>
      <c r="CN25" s="49">
        <v>38.6</v>
      </c>
      <c r="CO25" s="135">
        <f t="shared" si="14"/>
        <v>72.400000000000006</v>
      </c>
      <c r="CP25" s="49">
        <v>8</v>
      </c>
      <c r="CQ25" s="49" t="s">
        <v>381</v>
      </c>
      <c r="CR25" s="28">
        <v>41</v>
      </c>
      <c r="CS25" s="191">
        <v>38</v>
      </c>
      <c r="CT25" s="135">
        <f t="shared" si="15"/>
        <v>79</v>
      </c>
      <c r="CU25" s="49">
        <v>8</v>
      </c>
      <c r="CV25" s="49" t="s">
        <v>381</v>
      </c>
      <c r="CW25" s="28">
        <v>33</v>
      </c>
      <c r="CX25" s="49">
        <v>41</v>
      </c>
      <c r="CY25" s="135">
        <f t="shared" si="16"/>
        <v>74</v>
      </c>
      <c r="CZ25" s="49">
        <v>8</v>
      </c>
      <c r="DA25" s="49" t="s">
        <v>381</v>
      </c>
      <c r="DB25" s="135">
        <v>10</v>
      </c>
      <c r="DC25" s="49" t="s">
        <v>386</v>
      </c>
      <c r="DD25" s="49">
        <v>9</v>
      </c>
      <c r="DE25" s="49" t="s">
        <v>380</v>
      </c>
      <c r="DF25" s="49">
        <v>8</v>
      </c>
      <c r="DG25" s="49" t="s">
        <v>381</v>
      </c>
      <c r="DH25" s="49">
        <v>10</v>
      </c>
      <c r="DI25" s="49" t="s">
        <v>387</v>
      </c>
      <c r="DJ25" s="135">
        <f t="shared" si="17"/>
        <v>366.1</v>
      </c>
      <c r="DK25" s="135">
        <f t="shared" si="18"/>
        <v>73.22</v>
      </c>
      <c r="DL25" s="49">
        <v>8</v>
      </c>
      <c r="DM25" s="49" t="s">
        <v>381</v>
      </c>
    </row>
    <row r="26" spans="1:117">
      <c r="A26" s="9">
        <v>20</v>
      </c>
      <c r="B26" s="9">
        <v>20</v>
      </c>
      <c r="C26" s="9" t="s">
        <v>310</v>
      </c>
      <c r="D26" s="135">
        <v>6.5</v>
      </c>
      <c r="E26" s="135">
        <v>7</v>
      </c>
      <c r="F26" s="135" t="s">
        <v>379</v>
      </c>
      <c r="G26" s="135">
        <v>7</v>
      </c>
      <c r="H26" s="135">
        <v>7</v>
      </c>
      <c r="I26" s="135" t="s">
        <v>379</v>
      </c>
      <c r="J26" s="135">
        <v>20</v>
      </c>
      <c r="K26" s="135">
        <v>7</v>
      </c>
      <c r="L26" s="135" t="s">
        <v>379</v>
      </c>
      <c r="M26" s="135">
        <f t="shared" si="0"/>
        <v>33.5</v>
      </c>
      <c r="N26" s="135">
        <f t="shared" si="1"/>
        <v>67</v>
      </c>
      <c r="O26" s="135">
        <v>7</v>
      </c>
      <c r="P26" s="135" t="s">
        <v>379</v>
      </c>
      <c r="Q26" s="135">
        <v>6.5</v>
      </c>
      <c r="R26" s="135">
        <v>7</v>
      </c>
      <c r="S26" s="135" t="s">
        <v>379</v>
      </c>
      <c r="T26" s="135">
        <v>8</v>
      </c>
      <c r="U26" s="135">
        <v>8</v>
      </c>
      <c r="V26" s="135" t="s">
        <v>381</v>
      </c>
      <c r="W26" s="135">
        <v>21.5</v>
      </c>
      <c r="X26" s="135">
        <v>8</v>
      </c>
      <c r="Y26" s="135" t="s">
        <v>381</v>
      </c>
      <c r="Z26" s="135">
        <f t="shared" si="2"/>
        <v>36</v>
      </c>
      <c r="AA26" s="135">
        <f t="shared" si="3"/>
        <v>72</v>
      </c>
      <c r="AB26" s="135">
        <v>8</v>
      </c>
      <c r="AC26" s="135" t="s">
        <v>381</v>
      </c>
      <c r="AD26" s="135">
        <v>7.5</v>
      </c>
      <c r="AE26" s="135">
        <v>8</v>
      </c>
      <c r="AF26" s="135" t="s">
        <v>381</v>
      </c>
      <c r="AG26" s="135">
        <v>10</v>
      </c>
      <c r="AH26" s="135">
        <v>10</v>
      </c>
      <c r="AI26" s="135" t="s">
        <v>375</v>
      </c>
      <c r="AJ26" s="135">
        <v>17</v>
      </c>
      <c r="AK26" s="135">
        <v>6</v>
      </c>
      <c r="AL26" s="135" t="s">
        <v>377</v>
      </c>
      <c r="AM26" s="135">
        <f t="shared" si="4"/>
        <v>34.5</v>
      </c>
      <c r="AN26" s="135">
        <f t="shared" si="5"/>
        <v>69</v>
      </c>
      <c r="AO26" s="135">
        <v>7</v>
      </c>
      <c r="AP26" s="135" t="s">
        <v>379</v>
      </c>
      <c r="AQ26" s="135">
        <v>8.5</v>
      </c>
      <c r="AR26" s="135">
        <v>9</v>
      </c>
      <c r="AS26" s="135" t="s">
        <v>380</v>
      </c>
      <c r="AT26" s="135">
        <v>7.5</v>
      </c>
      <c r="AU26" s="135">
        <v>8</v>
      </c>
      <c r="AV26" s="135" t="s">
        <v>381</v>
      </c>
      <c r="AW26" s="135">
        <v>25.5</v>
      </c>
      <c r="AX26" s="135">
        <v>9</v>
      </c>
      <c r="AY26" s="135" t="s">
        <v>380</v>
      </c>
      <c r="AZ26" s="135">
        <f t="shared" si="6"/>
        <v>41.5</v>
      </c>
      <c r="BA26" s="135">
        <f t="shared" si="7"/>
        <v>83</v>
      </c>
      <c r="BB26" s="135">
        <v>9</v>
      </c>
      <c r="BC26" s="135" t="s">
        <v>380</v>
      </c>
      <c r="BD26" s="135">
        <v>8.5</v>
      </c>
      <c r="BE26" s="135">
        <v>9</v>
      </c>
      <c r="BF26" s="135" t="s">
        <v>380</v>
      </c>
      <c r="BG26" s="135">
        <v>8</v>
      </c>
      <c r="BH26" s="135">
        <v>8</v>
      </c>
      <c r="BI26" s="135" t="s">
        <v>381</v>
      </c>
      <c r="BJ26" s="135">
        <v>26</v>
      </c>
      <c r="BK26" s="135">
        <v>8</v>
      </c>
      <c r="BL26" s="135" t="s">
        <v>381</v>
      </c>
      <c r="BM26" s="135">
        <f t="shared" si="8"/>
        <v>42.5</v>
      </c>
      <c r="BN26" s="135">
        <f t="shared" si="9"/>
        <v>85</v>
      </c>
      <c r="BO26" s="135">
        <v>9</v>
      </c>
      <c r="BP26" s="135" t="s">
        <v>380</v>
      </c>
      <c r="BQ26" s="135">
        <v>10</v>
      </c>
      <c r="BR26" s="135" t="s">
        <v>375</v>
      </c>
      <c r="BS26" s="135">
        <v>10</v>
      </c>
      <c r="BT26" s="135" t="s">
        <v>386</v>
      </c>
      <c r="BU26" s="135">
        <v>8</v>
      </c>
      <c r="BV26" s="135" t="s">
        <v>381</v>
      </c>
      <c r="BW26" s="135">
        <v>8</v>
      </c>
      <c r="BX26" s="135" t="s">
        <v>381</v>
      </c>
      <c r="BY26" s="135">
        <f t="shared" si="10"/>
        <v>188</v>
      </c>
      <c r="BZ26" s="135">
        <f t="shared" si="11"/>
        <v>75.2</v>
      </c>
      <c r="CA26" s="135">
        <v>8</v>
      </c>
      <c r="CB26" s="135" t="s">
        <v>381</v>
      </c>
      <c r="CC26" s="28">
        <v>31</v>
      </c>
      <c r="CD26" s="28">
        <v>33.5</v>
      </c>
      <c r="CE26" s="135">
        <f t="shared" si="12"/>
        <v>64.5</v>
      </c>
      <c r="CF26" s="135">
        <v>7</v>
      </c>
      <c r="CG26" s="135" t="s">
        <v>379</v>
      </c>
      <c r="CH26" s="28">
        <v>29.4</v>
      </c>
      <c r="CI26" s="135">
        <v>36</v>
      </c>
      <c r="CJ26" s="135">
        <f t="shared" si="13"/>
        <v>65.400000000000006</v>
      </c>
      <c r="CK26" s="135">
        <v>7</v>
      </c>
      <c r="CL26" s="135" t="s">
        <v>379</v>
      </c>
      <c r="CM26" s="28">
        <v>31</v>
      </c>
      <c r="CN26" s="135">
        <v>34.5</v>
      </c>
      <c r="CO26" s="135">
        <f t="shared" si="14"/>
        <v>65.5</v>
      </c>
      <c r="CP26" s="135">
        <v>7</v>
      </c>
      <c r="CQ26" s="135" t="s">
        <v>379</v>
      </c>
      <c r="CR26" s="28">
        <v>36.6</v>
      </c>
      <c r="CS26" s="191">
        <v>41.5</v>
      </c>
      <c r="CT26" s="135">
        <f t="shared" si="15"/>
        <v>78.099999999999994</v>
      </c>
      <c r="CU26" s="135">
        <v>8</v>
      </c>
      <c r="CV26" s="135" t="s">
        <v>381</v>
      </c>
      <c r="CW26" s="28">
        <v>33.5</v>
      </c>
      <c r="CX26" s="135">
        <v>42.5</v>
      </c>
      <c r="CY26" s="135">
        <f t="shared" si="16"/>
        <v>76</v>
      </c>
      <c r="CZ26" s="135">
        <v>8</v>
      </c>
      <c r="DA26" s="135" t="s">
        <v>381</v>
      </c>
      <c r="DB26" s="135">
        <v>10</v>
      </c>
      <c r="DC26" s="135" t="s">
        <v>386</v>
      </c>
      <c r="DD26" s="135">
        <v>8</v>
      </c>
      <c r="DE26" s="135" t="s">
        <v>381</v>
      </c>
      <c r="DF26" s="135">
        <v>8</v>
      </c>
      <c r="DG26" s="135" t="s">
        <v>381</v>
      </c>
      <c r="DH26" s="135">
        <v>10</v>
      </c>
      <c r="DI26" s="135" t="s">
        <v>386</v>
      </c>
      <c r="DJ26" s="135">
        <f t="shared" si="17"/>
        <v>349.5</v>
      </c>
      <c r="DK26" s="135">
        <f t="shared" si="18"/>
        <v>69.900000000000006</v>
      </c>
      <c r="DL26" s="135">
        <v>7</v>
      </c>
      <c r="DM26" s="135" t="s">
        <v>379</v>
      </c>
    </row>
    <row r="27" spans="1:117">
      <c r="A27" s="9">
        <v>21</v>
      </c>
      <c r="B27" s="9">
        <v>21</v>
      </c>
      <c r="C27" s="9" t="s">
        <v>311</v>
      </c>
      <c r="D27" s="135">
        <v>7.5</v>
      </c>
      <c r="E27" s="49">
        <v>8</v>
      </c>
      <c r="F27" s="49" t="s">
        <v>381</v>
      </c>
      <c r="G27" s="49">
        <v>8</v>
      </c>
      <c r="H27" s="49">
        <v>8</v>
      </c>
      <c r="I27" s="49" t="s">
        <v>381</v>
      </c>
      <c r="J27" s="49">
        <v>24</v>
      </c>
      <c r="K27" s="49">
        <v>8</v>
      </c>
      <c r="L27" s="49" t="s">
        <v>381</v>
      </c>
      <c r="M27" s="135">
        <f t="shared" si="0"/>
        <v>39.5</v>
      </c>
      <c r="N27" s="135">
        <f t="shared" si="1"/>
        <v>79</v>
      </c>
      <c r="O27" s="49">
        <v>8</v>
      </c>
      <c r="P27" s="135" t="s">
        <v>381</v>
      </c>
      <c r="Q27" s="135">
        <v>8.5</v>
      </c>
      <c r="R27" s="135">
        <v>9</v>
      </c>
      <c r="S27" s="135" t="s">
        <v>380</v>
      </c>
      <c r="T27" s="135">
        <v>9</v>
      </c>
      <c r="U27" s="135">
        <v>9</v>
      </c>
      <c r="V27" s="135" t="s">
        <v>380</v>
      </c>
      <c r="W27" s="135">
        <v>17</v>
      </c>
      <c r="X27" s="135">
        <v>6</v>
      </c>
      <c r="Y27" s="135" t="s">
        <v>377</v>
      </c>
      <c r="Z27" s="135">
        <f t="shared" si="2"/>
        <v>34.5</v>
      </c>
      <c r="AA27" s="135">
        <f t="shared" si="3"/>
        <v>69</v>
      </c>
      <c r="AB27" s="49">
        <v>7</v>
      </c>
      <c r="AC27" s="49" t="s">
        <v>379</v>
      </c>
      <c r="AD27" s="135">
        <v>10</v>
      </c>
      <c r="AE27" s="135">
        <v>10</v>
      </c>
      <c r="AF27" s="135" t="s">
        <v>375</v>
      </c>
      <c r="AG27" s="135">
        <v>10</v>
      </c>
      <c r="AH27" s="135">
        <v>10</v>
      </c>
      <c r="AI27" s="135" t="s">
        <v>375</v>
      </c>
      <c r="AJ27" s="135">
        <v>16</v>
      </c>
      <c r="AK27" s="135">
        <v>6</v>
      </c>
      <c r="AL27" s="135" t="s">
        <v>377</v>
      </c>
      <c r="AM27" s="135">
        <f t="shared" si="4"/>
        <v>36</v>
      </c>
      <c r="AN27" s="135">
        <f t="shared" si="5"/>
        <v>72</v>
      </c>
      <c r="AO27" s="49">
        <v>8</v>
      </c>
      <c r="AP27" s="49" t="s">
        <v>381</v>
      </c>
      <c r="AQ27" s="49">
        <v>8.75</v>
      </c>
      <c r="AR27" s="49">
        <v>9</v>
      </c>
      <c r="AS27" s="49" t="s">
        <v>380</v>
      </c>
      <c r="AT27" s="49">
        <v>7.75</v>
      </c>
      <c r="AU27" s="49">
        <v>8</v>
      </c>
      <c r="AV27" s="49" t="s">
        <v>381</v>
      </c>
      <c r="AW27" s="49">
        <v>24</v>
      </c>
      <c r="AX27" s="49">
        <v>8</v>
      </c>
      <c r="AY27" s="49" t="s">
        <v>381</v>
      </c>
      <c r="AZ27" s="135">
        <f t="shared" si="6"/>
        <v>40.5</v>
      </c>
      <c r="BA27" s="135">
        <f t="shared" si="7"/>
        <v>81</v>
      </c>
      <c r="BB27" s="49">
        <v>9</v>
      </c>
      <c r="BC27" s="49" t="s">
        <v>380</v>
      </c>
      <c r="BD27" s="49">
        <v>10</v>
      </c>
      <c r="BE27" s="49">
        <v>10</v>
      </c>
      <c r="BF27" s="49" t="s">
        <v>375</v>
      </c>
      <c r="BG27" s="49">
        <v>7.5</v>
      </c>
      <c r="BH27" s="135">
        <v>8</v>
      </c>
      <c r="BI27" s="49" t="s">
        <v>381</v>
      </c>
      <c r="BJ27" s="49">
        <v>21</v>
      </c>
      <c r="BK27" s="49">
        <v>7</v>
      </c>
      <c r="BL27" s="49" t="s">
        <v>379</v>
      </c>
      <c r="BM27" s="135">
        <f t="shared" si="8"/>
        <v>38.5</v>
      </c>
      <c r="BN27" s="135">
        <f t="shared" si="9"/>
        <v>77</v>
      </c>
      <c r="BO27" s="49">
        <v>8</v>
      </c>
      <c r="BP27" s="49" t="s">
        <v>381</v>
      </c>
      <c r="BQ27" s="49">
        <v>10</v>
      </c>
      <c r="BR27" s="135" t="s">
        <v>375</v>
      </c>
      <c r="BS27" s="135">
        <v>10</v>
      </c>
      <c r="BT27" s="49" t="s">
        <v>386</v>
      </c>
      <c r="BU27" s="49">
        <v>8</v>
      </c>
      <c r="BV27" s="49" t="s">
        <v>381</v>
      </c>
      <c r="BW27" s="49">
        <v>9</v>
      </c>
      <c r="BX27" s="49" t="s">
        <v>380</v>
      </c>
      <c r="BY27" s="135">
        <f t="shared" si="10"/>
        <v>189</v>
      </c>
      <c r="BZ27" s="135">
        <f t="shared" si="11"/>
        <v>75.599999999999994</v>
      </c>
      <c r="CA27" s="49">
        <v>8</v>
      </c>
      <c r="CB27" s="49" t="s">
        <v>381</v>
      </c>
      <c r="CC27" s="28">
        <v>33.5</v>
      </c>
      <c r="CD27" s="28">
        <v>39.5</v>
      </c>
      <c r="CE27" s="135">
        <f t="shared" si="12"/>
        <v>73</v>
      </c>
      <c r="CF27" s="135">
        <v>8</v>
      </c>
      <c r="CG27" s="49" t="s">
        <v>381</v>
      </c>
      <c r="CH27" s="28">
        <v>37.200000000000003</v>
      </c>
      <c r="CI27" s="135">
        <v>34.5</v>
      </c>
      <c r="CJ27" s="135">
        <f t="shared" si="13"/>
        <v>71.7</v>
      </c>
      <c r="CK27" s="49">
        <v>8</v>
      </c>
      <c r="CL27" s="49" t="s">
        <v>381</v>
      </c>
      <c r="CM27" s="28">
        <v>35.9</v>
      </c>
      <c r="CN27" s="49">
        <v>36</v>
      </c>
      <c r="CO27" s="135">
        <f t="shared" si="14"/>
        <v>71.900000000000006</v>
      </c>
      <c r="CP27" s="49">
        <v>8</v>
      </c>
      <c r="CQ27" s="49" t="s">
        <v>381</v>
      </c>
      <c r="CR27" s="28">
        <v>40</v>
      </c>
      <c r="CS27" s="191">
        <v>40.5</v>
      </c>
      <c r="CT27" s="135">
        <f t="shared" si="15"/>
        <v>80.5</v>
      </c>
      <c r="CU27" s="49">
        <v>9</v>
      </c>
      <c r="CV27" s="49" t="s">
        <v>380</v>
      </c>
      <c r="CW27" s="28">
        <v>41</v>
      </c>
      <c r="CX27" s="49">
        <v>38.5</v>
      </c>
      <c r="CY27" s="135">
        <f t="shared" si="16"/>
        <v>79.5</v>
      </c>
      <c r="CZ27" s="49">
        <v>9</v>
      </c>
      <c r="DA27" s="49" t="s">
        <v>380</v>
      </c>
      <c r="DB27" s="135">
        <v>10</v>
      </c>
      <c r="DC27" s="49" t="s">
        <v>386</v>
      </c>
      <c r="DD27" s="49">
        <v>8</v>
      </c>
      <c r="DE27" s="49" t="s">
        <v>381</v>
      </c>
      <c r="DF27" s="49">
        <v>9</v>
      </c>
      <c r="DG27" s="49" t="s">
        <v>380</v>
      </c>
      <c r="DH27" s="49">
        <v>10</v>
      </c>
      <c r="DI27" s="49" t="s">
        <v>386</v>
      </c>
      <c r="DJ27" s="135">
        <f t="shared" si="17"/>
        <v>376.6</v>
      </c>
      <c r="DK27" s="135">
        <f t="shared" si="18"/>
        <v>75.320000000000007</v>
      </c>
      <c r="DL27" s="49">
        <v>8</v>
      </c>
      <c r="DM27" s="49" t="s">
        <v>381</v>
      </c>
    </row>
    <row r="28" spans="1:117">
      <c r="A28" s="9">
        <v>22</v>
      </c>
      <c r="B28" s="9">
        <v>22</v>
      </c>
      <c r="C28" s="9" t="s">
        <v>312</v>
      </c>
      <c r="D28" s="49">
        <v>5.5</v>
      </c>
      <c r="E28" s="135">
        <v>6</v>
      </c>
      <c r="F28" s="135" t="s">
        <v>377</v>
      </c>
      <c r="G28" s="135">
        <v>5.5</v>
      </c>
      <c r="H28" s="135">
        <v>6</v>
      </c>
      <c r="I28" s="135" t="s">
        <v>377</v>
      </c>
      <c r="J28" s="135">
        <v>15</v>
      </c>
      <c r="K28" s="135">
        <v>6</v>
      </c>
      <c r="L28" s="135" t="s">
        <v>377</v>
      </c>
      <c r="M28" s="135">
        <f t="shared" si="0"/>
        <v>26</v>
      </c>
      <c r="N28" s="135">
        <f t="shared" si="1"/>
        <v>52</v>
      </c>
      <c r="O28" s="135">
        <v>6</v>
      </c>
      <c r="P28" s="135" t="s">
        <v>377</v>
      </c>
      <c r="Q28" s="135">
        <v>4</v>
      </c>
      <c r="R28" s="135">
        <v>4</v>
      </c>
      <c r="S28" s="135" t="s">
        <v>378</v>
      </c>
      <c r="T28" s="135">
        <v>4</v>
      </c>
      <c r="U28" s="135">
        <v>4</v>
      </c>
      <c r="V28" s="135" t="s">
        <v>378</v>
      </c>
      <c r="W28" s="135">
        <v>12</v>
      </c>
      <c r="X28" s="135">
        <v>4</v>
      </c>
      <c r="Y28" s="135" t="s">
        <v>378</v>
      </c>
      <c r="Z28" s="135">
        <f t="shared" si="2"/>
        <v>20</v>
      </c>
      <c r="AA28" s="135">
        <f t="shared" si="3"/>
        <v>40</v>
      </c>
      <c r="AB28" s="135">
        <v>4</v>
      </c>
      <c r="AC28" s="135" t="s">
        <v>378</v>
      </c>
      <c r="AD28" s="135">
        <v>6.1</v>
      </c>
      <c r="AE28" s="135">
        <v>7</v>
      </c>
      <c r="AF28" s="135" t="s">
        <v>379</v>
      </c>
      <c r="AG28" s="135">
        <v>6</v>
      </c>
      <c r="AH28" s="135">
        <v>6</v>
      </c>
      <c r="AI28" s="135" t="s">
        <v>377</v>
      </c>
      <c r="AJ28" s="135">
        <v>14</v>
      </c>
      <c r="AK28" s="135">
        <v>5</v>
      </c>
      <c r="AL28" s="135" t="s">
        <v>376</v>
      </c>
      <c r="AM28" s="135">
        <f t="shared" si="4"/>
        <v>26.1</v>
      </c>
      <c r="AN28" s="135">
        <f t="shared" si="5"/>
        <v>52.2</v>
      </c>
      <c r="AO28" s="135">
        <v>6</v>
      </c>
      <c r="AP28" s="135" t="s">
        <v>377</v>
      </c>
      <c r="AQ28" s="135">
        <v>5</v>
      </c>
      <c r="AR28" s="135">
        <v>5</v>
      </c>
      <c r="AS28" s="135" t="s">
        <v>376</v>
      </c>
      <c r="AT28" s="135">
        <v>6.5</v>
      </c>
      <c r="AU28" s="135">
        <v>7</v>
      </c>
      <c r="AV28" s="135" t="s">
        <v>379</v>
      </c>
      <c r="AW28" s="135">
        <v>15.5</v>
      </c>
      <c r="AX28" s="135">
        <v>6</v>
      </c>
      <c r="AY28" s="135" t="s">
        <v>377</v>
      </c>
      <c r="AZ28" s="135">
        <f t="shared" si="6"/>
        <v>27</v>
      </c>
      <c r="BA28" s="135">
        <f t="shared" si="7"/>
        <v>54</v>
      </c>
      <c r="BB28" s="135">
        <v>6</v>
      </c>
      <c r="BC28" s="135" t="s">
        <v>377</v>
      </c>
      <c r="BD28" s="135">
        <v>6.5</v>
      </c>
      <c r="BE28" s="135">
        <v>7</v>
      </c>
      <c r="BF28" s="135" t="s">
        <v>379</v>
      </c>
      <c r="BG28" s="135">
        <v>6.5</v>
      </c>
      <c r="BH28" s="135">
        <v>7</v>
      </c>
      <c r="BI28" s="135" t="s">
        <v>379</v>
      </c>
      <c r="BJ28" s="135">
        <v>15.5</v>
      </c>
      <c r="BK28" s="135">
        <v>6</v>
      </c>
      <c r="BL28" s="135" t="s">
        <v>377</v>
      </c>
      <c r="BM28" s="135">
        <f t="shared" si="8"/>
        <v>28.5</v>
      </c>
      <c r="BN28" s="135">
        <f t="shared" si="9"/>
        <v>57</v>
      </c>
      <c r="BO28" s="135">
        <v>6</v>
      </c>
      <c r="BP28" s="135" t="s">
        <v>377</v>
      </c>
      <c r="BQ28" s="135">
        <v>10</v>
      </c>
      <c r="BR28" s="135" t="s">
        <v>375</v>
      </c>
      <c r="BS28" s="135">
        <v>10</v>
      </c>
      <c r="BT28" s="135" t="s">
        <v>386</v>
      </c>
      <c r="BU28" s="135">
        <v>7</v>
      </c>
      <c r="BV28" s="135" t="s">
        <v>379</v>
      </c>
      <c r="BW28" s="135">
        <v>8</v>
      </c>
      <c r="BX28" s="135" t="s">
        <v>381</v>
      </c>
      <c r="BY28" s="135">
        <f t="shared" si="10"/>
        <v>127.6</v>
      </c>
      <c r="BZ28" s="135">
        <f t="shared" si="11"/>
        <v>51.04</v>
      </c>
      <c r="CA28" s="135">
        <v>6</v>
      </c>
      <c r="CB28" s="135" t="s">
        <v>377</v>
      </c>
      <c r="CC28" s="28">
        <v>25</v>
      </c>
      <c r="CD28" s="28">
        <v>26</v>
      </c>
      <c r="CE28" s="135">
        <f t="shared" si="12"/>
        <v>51</v>
      </c>
      <c r="CF28" s="135">
        <v>6</v>
      </c>
      <c r="CG28" s="135" t="s">
        <v>377</v>
      </c>
      <c r="CH28" s="28">
        <v>24.1</v>
      </c>
      <c r="CI28" s="135">
        <v>20</v>
      </c>
      <c r="CJ28" s="135">
        <f t="shared" si="13"/>
        <v>44.1</v>
      </c>
      <c r="CK28" s="135">
        <v>5</v>
      </c>
      <c r="CL28" s="135" t="s">
        <v>376</v>
      </c>
      <c r="CM28" s="28">
        <v>23.3</v>
      </c>
      <c r="CN28" s="135">
        <v>26.1</v>
      </c>
      <c r="CO28" s="135">
        <f t="shared" si="14"/>
        <v>49.400000000000006</v>
      </c>
      <c r="CP28" s="135">
        <v>5</v>
      </c>
      <c r="CQ28" s="135" t="s">
        <v>376</v>
      </c>
      <c r="CR28" s="28">
        <v>24.5</v>
      </c>
      <c r="CS28" s="191">
        <v>27</v>
      </c>
      <c r="CT28" s="135">
        <f t="shared" si="15"/>
        <v>51.5</v>
      </c>
      <c r="CU28" s="135">
        <v>6</v>
      </c>
      <c r="CV28" s="135" t="s">
        <v>377</v>
      </c>
      <c r="CW28" s="28">
        <v>31.5</v>
      </c>
      <c r="CX28" s="135">
        <v>28.5</v>
      </c>
      <c r="CY28" s="135">
        <f t="shared" si="16"/>
        <v>60</v>
      </c>
      <c r="CZ28" s="135">
        <v>6</v>
      </c>
      <c r="DA28" s="135" t="s">
        <v>377</v>
      </c>
      <c r="DB28" s="135">
        <v>10</v>
      </c>
      <c r="DC28" s="135" t="s">
        <v>386</v>
      </c>
      <c r="DD28" s="135">
        <v>7</v>
      </c>
      <c r="DE28" s="135" t="s">
        <v>379</v>
      </c>
      <c r="DF28" s="135">
        <v>8</v>
      </c>
      <c r="DG28" s="135" t="s">
        <v>381</v>
      </c>
      <c r="DH28" s="135">
        <v>10</v>
      </c>
      <c r="DI28" s="135" t="s">
        <v>386</v>
      </c>
      <c r="DJ28" s="135">
        <f t="shared" si="17"/>
        <v>256</v>
      </c>
      <c r="DK28" s="135">
        <f t="shared" si="18"/>
        <v>51.2</v>
      </c>
      <c r="DL28" s="135">
        <v>6</v>
      </c>
      <c r="DM28" s="135" t="s">
        <v>377</v>
      </c>
    </row>
    <row r="29" spans="1:117">
      <c r="A29" s="9">
        <v>24</v>
      </c>
      <c r="B29" s="9">
        <v>23</v>
      </c>
      <c r="C29" s="9" t="s">
        <v>264</v>
      </c>
      <c r="D29" s="135">
        <v>6.5</v>
      </c>
      <c r="E29" s="10">
        <v>7</v>
      </c>
      <c r="F29" s="10" t="s">
        <v>381</v>
      </c>
      <c r="G29" s="10">
        <v>7.5</v>
      </c>
      <c r="H29" s="10">
        <v>8</v>
      </c>
      <c r="I29" s="10" t="s">
        <v>381</v>
      </c>
      <c r="J29" s="10">
        <v>21</v>
      </c>
      <c r="K29" s="10">
        <v>7</v>
      </c>
      <c r="L29" s="10" t="s">
        <v>379</v>
      </c>
      <c r="M29" s="135">
        <f t="shared" si="0"/>
        <v>35</v>
      </c>
      <c r="N29" s="135">
        <f t="shared" si="1"/>
        <v>70</v>
      </c>
      <c r="O29" s="10">
        <v>7</v>
      </c>
      <c r="P29" s="10" t="s">
        <v>379</v>
      </c>
      <c r="Q29" s="10">
        <v>5</v>
      </c>
      <c r="R29" s="10">
        <v>5</v>
      </c>
      <c r="S29" s="10" t="s">
        <v>376</v>
      </c>
      <c r="T29" s="10">
        <v>5</v>
      </c>
      <c r="U29" s="10">
        <v>5</v>
      </c>
      <c r="V29" s="10" t="s">
        <v>377</v>
      </c>
      <c r="W29" s="10">
        <v>14.2</v>
      </c>
      <c r="X29" s="10">
        <v>5</v>
      </c>
      <c r="Y29" s="10" t="s">
        <v>376</v>
      </c>
      <c r="Z29" s="135">
        <f t="shared" si="2"/>
        <v>24.2</v>
      </c>
      <c r="AA29" s="135">
        <f t="shared" si="3"/>
        <v>48.4</v>
      </c>
      <c r="AB29" s="10">
        <v>5</v>
      </c>
      <c r="AC29" s="10" t="s">
        <v>376</v>
      </c>
      <c r="AD29" s="10">
        <v>7.1</v>
      </c>
      <c r="AE29" s="10">
        <v>8</v>
      </c>
      <c r="AF29" s="10" t="s">
        <v>381</v>
      </c>
      <c r="AG29" s="10">
        <v>6</v>
      </c>
      <c r="AH29" s="10">
        <v>6</v>
      </c>
      <c r="AI29" s="10" t="s">
        <v>377</v>
      </c>
      <c r="AJ29" s="10">
        <v>12.5</v>
      </c>
      <c r="AK29" s="10">
        <v>5</v>
      </c>
      <c r="AL29" s="10" t="s">
        <v>376</v>
      </c>
      <c r="AM29" s="135">
        <f t="shared" si="4"/>
        <v>25.6</v>
      </c>
      <c r="AN29" s="135">
        <f t="shared" si="5"/>
        <v>51.2</v>
      </c>
      <c r="AO29" s="10">
        <v>6</v>
      </c>
      <c r="AP29" s="10" t="s">
        <v>377</v>
      </c>
      <c r="AQ29" s="10">
        <v>7.5</v>
      </c>
      <c r="AR29" s="10">
        <v>8</v>
      </c>
      <c r="AS29" s="10" t="s">
        <v>381</v>
      </c>
      <c r="AT29" s="10">
        <v>6</v>
      </c>
      <c r="AU29" s="10">
        <v>6</v>
      </c>
      <c r="AV29" s="10" t="s">
        <v>377</v>
      </c>
      <c r="AW29" s="10">
        <v>15</v>
      </c>
      <c r="AX29" s="10">
        <v>5</v>
      </c>
      <c r="AY29" s="10" t="s">
        <v>376</v>
      </c>
      <c r="AZ29" s="135">
        <f t="shared" si="6"/>
        <v>28.5</v>
      </c>
      <c r="BA29" s="135">
        <f t="shared" si="7"/>
        <v>57</v>
      </c>
      <c r="BB29" s="10">
        <v>6</v>
      </c>
      <c r="BC29" s="10" t="s">
        <v>377</v>
      </c>
      <c r="BD29" s="10">
        <v>9</v>
      </c>
      <c r="BE29" s="10">
        <v>9</v>
      </c>
      <c r="BF29" s="10" t="s">
        <v>380</v>
      </c>
      <c r="BG29" s="10">
        <v>6.5</v>
      </c>
      <c r="BH29" s="10">
        <v>7</v>
      </c>
      <c r="BI29" s="10" t="s">
        <v>379</v>
      </c>
      <c r="BJ29" s="10">
        <v>22</v>
      </c>
      <c r="BK29" s="10">
        <v>8</v>
      </c>
      <c r="BL29" s="10" t="s">
        <v>381</v>
      </c>
      <c r="BM29" s="135">
        <f t="shared" si="8"/>
        <v>37.5</v>
      </c>
      <c r="BN29" s="135">
        <f t="shared" si="9"/>
        <v>75</v>
      </c>
      <c r="BO29" s="10">
        <v>8</v>
      </c>
      <c r="BP29" s="10" t="s">
        <v>381</v>
      </c>
      <c r="BQ29" s="10">
        <v>8</v>
      </c>
      <c r="BR29" s="10" t="s">
        <v>381</v>
      </c>
      <c r="BS29" s="135">
        <v>10</v>
      </c>
      <c r="BT29" s="135" t="s">
        <v>386</v>
      </c>
      <c r="BU29" s="10">
        <v>8</v>
      </c>
      <c r="BV29" s="10" t="s">
        <v>381</v>
      </c>
      <c r="BW29" s="10">
        <v>8</v>
      </c>
      <c r="BX29" s="10" t="s">
        <v>381</v>
      </c>
      <c r="BY29" s="135">
        <f t="shared" si="10"/>
        <v>150.80000000000001</v>
      </c>
      <c r="BZ29" s="135">
        <f t="shared" si="11"/>
        <v>60.320000000000007</v>
      </c>
      <c r="CA29" s="10">
        <v>7</v>
      </c>
      <c r="CB29" s="10" t="s">
        <v>379</v>
      </c>
      <c r="CC29" s="28">
        <v>32.5</v>
      </c>
      <c r="CD29" s="28">
        <v>35</v>
      </c>
      <c r="CE29" s="135">
        <f t="shared" si="12"/>
        <v>67.5</v>
      </c>
      <c r="CF29" s="135">
        <v>7</v>
      </c>
      <c r="CG29" s="135" t="s">
        <v>379</v>
      </c>
      <c r="CH29" s="28">
        <v>28.1</v>
      </c>
      <c r="CI29" s="135">
        <v>24.2</v>
      </c>
      <c r="CJ29" s="135">
        <f t="shared" si="13"/>
        <v>52.3</v>
      </c>
      <c r="CK29" s="135">
        <v>6</v>
      </c>
      <c r="CL29" s="135" t="s">
        <v>377</v>
      </c>
      <c r="CM29" s="28">
        <v>30.7</v>
      </c>
      <c r="CN29" s="135">
        <v>25.6</v>
      </c>
      <c r="CO29" s="135">
        <f t="shared" si="14"/>
        <v>56.3</v>
      </c>
      <c r="CP29" s="135">
        <v>6</v>
      </c>
      <c r="CQ29" s="135" t="s">
        <v>377</v>
      </c>
      <c r="CR29" s="28">
        <v>33.4</v>
      </c>
      <c r="CS29" s="191">
        <v>28.5</v>
      </c>
      <c r="CT29" s="135">
        <f t="shared" si="15"/>
        <v>61.9</v>
      </c>
      <c r="CU29" s="135">
        <v>7</v>
      </c>
      <c r="CV29" s="135" t="s">
        <v>379</v>
      </c>
      <c r="CW29" s="28">
        <v>33.5</v>
      </c>
      <c r="CX29" s="135">
        <v>37.5</v>
      </c>
      <c r="CY29" s="135">
        <f t="shared" si="16"/>
        <v>71</v>
      </c>
      <c r="CZ29" s="135">
        <v>8</v>
      </c>
      <c r="DA29" s="135" t="s">
        <v>381</v>
      </c>
      <c r="DB29" s="135">
        <v>10</v>
      </c>
      <c r="DC29" s="135" t="s">
        <v>386</v>
      </c>
      <c r="DD29" s="10">
        <v>8</v>
      </c>
      <c r="DE29" s="10" t="s">
        <v>381</v>
      </c>
      <c r="DF29" s="10">
        <v>8</v>
      </c>
      <c r="DG29" s="10" t="s">
        <v>381</v>
      </c>
      <c r="DH29" s="10">
        <v>8</v>
      </c>
      <c r="DI29" s="10" t="s">
        <v>387</v>
      </c>
      <c r="DJ29" s="135">
        <f t="shared" si="17"/>
        <v>309</v>
      </c>
      <c r="DK29" s="135">
        <f t="shared" si="18"/>
        <v>61.8</v>
      </c>
      <c r="DL29" s="135">
        <v>7</v>
      </c>
      <c r="DM29" s="135" t="s">
        <v>379</v>
      </c>
    </row>
    <row r="30" spans="1:117">
      <c r="A30" s="9">
        <v>24</v>
      </c>
      <c r="B30" s="9">
        <v>24</v>
      </c>
      <c r="C30" s="75" t="s">
        <v>337</v>
      </c>
      <c r="D30" s="10">
        <v>10</v>
      </c>
      <c r="E30" s="10">
        <v>10</v>
      </c>
      <c r="F30" s="10" t="s">
        <v>375</v>
      </c>
      <c r="G30" s="10">
        <v>10</v>
      </c>
      <c r="H30" s="10">
        <v>10</v>
      </c>
      <c r="I30" s="10" t="s">
        <v>375</v>
      </c>
      <c r="J30" s="10">
        <v>30</v>
      </c>
      <c r="K30" s="10">
        <v>10</v>
      </c>
      <c r="L30" s="10" t="s">
        <v>375</v>
      </c>
      <c r="M30" s="135">
        <f t="shared" si="0"/>
        <v>50</v>
      </c>
      <c r="N30" s="135">
        <f t="shared" si="1"/>
        <v>100</v>
      </c>
      <c r="O30" s="10">
        <v>10</v>
      </c>
      <c r="P30" s="135" t="s">
        <v>375</v>
      </c>
      <c r="Q30" s="10">
        <v>10</v>
      </c>
      <c r="R30" s="10">
        <v>10</v>
      </c>
      <c r="S30" s="10" t="s">
        <v>375</v>
      </c>
      <c r="T30" s="10">
        <v>10</v>
      </c>
      <c r="U30" s="10">
        <v>10</v>
      </c>
      <c r="V30" s="10" t="s">
        <v>375</v>
      </c>
      <c r="W30" s="10">
        <v>26.2</v>
      </c>
      <c r="X30" s="10">
        <v>9</v>
      </c>
      <c r="Y30" s="10" t="s">
        <v>380</v>
      </c>
      <c r="Z30" s="135">
        <f t="shared" si="2"/>
        <v>46.2</v>
      </c>
      <c r="AA30" s="135">
        <f t="shared" si="3"/>
        <v>92.4</v>
      </c>
      <c r="AB30" s="10">
        <v>10</v>
      </c>
      <c r="AC30" s="10" t="s">
        <v>375</v>
      </c>
      <c r="AD30" s="10">
        <v>10</v>
      </c>
      <c r="AE30" s="10">
        <v>10</v>
      </c>
      <c r="AF30" s="10" t="s">
        <v>375</v>
      </c>
      <c r="AG30" s="10">
        <v>10</v>
      </c>
      <c r="AH30" s="10">
        <v>10</v>
      </c>
      <c r="AI30" s="10" t="s">
        <v>375</v>
      </c>
      <c r="AJ30" s="10">
        <v>30</v>
      </c>
      <c r="AK30" s="10">
        <v>10</v>
      </c>
      <c r="AL30" s="10" t="s">
        <v>375</v>
      </c>
      <c r="AM30" s="135">
        <f t="shared" si="4"/>
        <v>50</v>
      </c>
      <c r="AN30" s="135">
        <f t="shared" si="5"/>
        <v>100</v>
      </c>
      <c r="AO30" s="10">
        <v>10</v>
      </c>
      <c r="AP30" s="10" t="s">
        <v>375</v>
      </c>
      <c r="AQ30" s="10">
        <v>10</v>
      </c>
      <c r="AR30" s="10">
        <v>10</v>
      </c>
      <c r="AS30" s="10" t="s">
        <v>375</v>
      </c>
      <c r="AT30" s="10">
        <v>9.5</v>
      </c>
      <c r="AU30" s="10">
        <v>10</v>
      </c>
      <c r="AV30" s="10" t="s">
        <v>375</v>
      </c>
      <c r="AW30" s="10">
        <v>30</v>
      </c>
      <c r="AX30" s="10">
        <v>10</v>
      </c>
      <c r="AY30" s="10" t="s">
        <v>375</v>
      </c>
      <c r="AZ30" s="135">
        <f t="shared" si="6"/>
        <v>49.5</v>
      </c>
      <c r="BA30" s="135">
        <f t="shared" si="7"/>
        <v>99</v>
      </c>
      <c r="BB30" s="10">
        <v>10</v>
      </c>
      <c r="BC30" s="10" t="s">
        <v>375</v>
      </c>
      <c r="BD30" s="10">
        <v>10</v>
      </c>
      <c r="BE30" s="10">
        <v>10</v>
      </c>
      <c r="BF30" s="10" t="s">
        <v>375</v>
      </c>
      <c r="BG30" s="10">
        <v>10</v>
      </c>
      <c r="BH30" s="10">
        <v>10</v>
      </c>
      <c r="BI30" s="10" t="s">
        <v>375</v>
      </c>
      <c r="BJ30" s="10">
        <v>30</v>
      </c>
      <c r="BK30" s="10">
        <v>10</v>
      </c>
      <c r="BL30" s="10" t="s">
        <v>375</v>
      </c>
      <c r="BM30" s="135">
        <f t="shared" si="8"/>
        <v>50</v>
      </c>
      <c r="BN30" s="135">
        <f t="shared" si="9"/>
        <v>100</v>
      </c>
      <c r="BO30" s="10">
        <v>10</v>
      </c>
      <c r="BP30" s="10" t="s">
        <v>375</v>
      </c>
      <c r="BQ30" s="10">
        <v>10</v>
      </c>
      <c r="BR30" s="135" t="s">
        <v>375</v>
      </c>
      <c r="BS30" s="135">
        <v>10</v>
      </c>
      <c r="BT30" s="135" t="s">
        <v>386</v>
      </c>
      <c r="BU30" s="10">
        <v>10</v>
      </c>
      <c r="BV30" s="10" t="s">
        <v>375</v>
      </c>
      <c r="BW30" s="10">
        <v>10</v>
      </c>
      <c r="BX30" s="10" t="s">
        <v>375</v>
      </c>
      <c r="BY30" s="135">
        <f t="shared" si="10"/>
        <v>245.7</v>
      </c>
      <c r="BZ30" s="135">
        <f t="shared" si="11"/>
        <v>98.28</v>
      </c>
      <c r="CA30" s="10">
        <v>10</v>
      </c>
      <c r="CB30" s="10" t="s">
        <v>375</v>
      </c>
      <c r="CC30" s="28">
        <v>49.5</v>
      </c>
      <c r="CD30" s="28">
        <v>50</v>
      </c>
      <c r="CE30" s="135">
        <f t="shared" si="12"/>
        <v>99.5</v>
      </c>
      <c r="CF30" s="135">
        <v>10</v>
      </c>
      <c r="CG30" s="135" t="s">
        <v>375</v>
      </c>
      <c r="CH30" s="28">
        <v>48.9</v>
      </c>
      <c r="CI30" s="135">
        <v>46.2</v>
      </c>
      <c r="CJ30" s="135">
        <f t="shared" si="13"/>
        <v>95.1</v>
      </c>
      <c r="CK30" s="135">
        <v>10</v>
      </c>
      <c r="CL30" s="135" t="s">
        <v>375</v>
      </c>
      <c r="CM30" s="28">
        <v>49.5</v>
      </c>
      <c r="CN30" s="135">
        <v>50</v>
      </c>
      <c r="CO30" s="135">
        <f t="shared" si="14"/>
        <v>99.5</v>
      </c>
      <c r="CP30" s="135">
        <v>10</v>
      </c>
      <c r="CQ30" s="135" t="s">
        <v>375</v>
      </c>
      <c r="CR30" s="28">
        <v>48.9</v>
      </c>
      <c r="CS30" s="191">
        <v>49.5</v>
      </c>
      <c r="CT30" s="135">
        <f t="shared" si="15"/>
        <v>98.4</v>
      </c>
      <c r="CU30" s="135">
        <v>10</v>
      </c>
      <c r="CV30" s="135" t="s">
        <v>375</v>
      </c>
      <c r="CW30" s="28">
        <v>50</v>
      </c>
      <c r="CX30" s="135">
        <v>50</v>
      </c>
      <c r="CY30" s="135">
        <f t="shared" si="16"/>
        <v>100</v>
      </c>
      <c r="CZ30" s="135">
        <v>10</v>
      </c>
      <c r="DA30" s="135" t="s">
        <v>375</v>
      </c>
      <c r="DB30" s="135">
        <v>10</v>
      </c>
      <c r="DC30" s="135" t="s">
        <v>386</v>
      </c>
      <c r="DD30" s="10">
        <v>10</v>
      </c>
      <c r="DE30" s="10" t="s">
        <v>375</v>
      </c>
      <c r="DF30" s="10">
        <v>10</v>
      </c>
      <c r="DG30" s="10" t="s">
        <v>375</v>
      </c>
      <c r="DH30" s="10">
        <v>10</v>
      </c>
      <c r="DI30" s="10" t="s">
        <v>386</v>
      </c>
      <c r="DJ30" s="135">
        <f t="shared" si="17"/>
        <v>492.5</v>
      </c>
      <c r="DK30" s="135">
        <f t="shared" si="18"/>
        <v>98.5</v>
      </c>
      <c r="DL30" s="135">
        <v>10</v>
      </c>
      <c r="DM30" s="135" t="s">
        <v>375</v>
      </c>
    </row>
    <row r="31" spans="1:117">
      <c r="A31" s="75">
        <v>25</v>
      </c>
      <c r="B31" s="75">
        <v>25</v>
      </c>
      <c r="C31" s="9" t="s">
        <v>338</v>
      </c>
      <c r="D31" s="135">
        <v>8.5</v>
      </c>
      <c r="E31" s="135">
        <v>9</v>
      </c>
      <c r="F31" s="135" t="s">
        <v>380</v>
      </c>
      <c r="G31" s="135">
        <v>9.5</v>
      </c>
      <c r="H31" s="135">
        <v>10</v>
      </c>
      <c r="I31" s="135" t="s">
        <v>375</v>
      </c>
      <c r="J31" s="135">
        <v>29</v>
      </c>
      <c r="K31" s="135">
        <v>10</v>
      </c>
      <c r="L31" s="135" t="s">
        <v>375</v>
      </c>
      <c r="M31" s="135">
        <f t="shared" si="0"/>
        <v>47</v>
      </c>
      <c r="N31" s="135">
        <f t="shared" si="1"/>
        <v>94</v>
      </c>
      <c r="O31" s="135">
        <v>10</v>
      </c>
      <c r="P31" s="135" t="s">
        <v>375</v>
      </c>
      <c r="Q31" s="135">
        <v>10</v>
      </c>
      <c r="R31" s="135">
        <v>10</v>
      </c>
      <c r="S31" s="135" t="s">
        <v>375</v>
      </c>
      <c r="T31" s="135">
        <v>8</v>
      </c>
      <c r="U31" s="135">
        <v>8</v>
      </c>
      <c r="V31" s="135" t="s">
        <v>381</v>
      </c>
      <c r="W31" s="135">
        <v>28</v>
      </c>
      <c r="X31" s="135">
        <v>10</v>
      </c>
      <c r="Y31" s="135" t="s">
        <v>375</v>
      </c>
      <c r="Z31" s="135">
        <f t="shared" si="2"/>
        <v>46</v>
      </c>
      <c r="AA31" s="135">
        <f t="shared" si="3"/>
        <v>92</v>
      </c>
      <c r="AB31" s="135">
        <v>10</v>
      </c>
      <c r="AC31" s="135" t="s">
        <v>375</v>
      </c>
      <c r="AD31" s="135">
        <v>10</v>
      </c>
      <c r="AE31" s="135">
        <v>10</v>
      </c>
      <c r="AF31" s="135" t="s">
        <v>375</v>
      </c>
      <c r="AG31" s="135">
        <v>10</v>
      </c>
      <c r="AH31" s="135">
        <v>10</v>
      </c>
      <c r="AI31" s="135" t="s">
        <v>375</v>
      </c>
      <c r="AJ31" s="135">
        <v>29</v>
      </c>
      <c r="AK31" s="135">
        <v>10</v>
      </c>
      <c r="AL31" s="135" t="s">
        <v>375</v>
      </c>
      <c r="AM31" s="135">
        <f t="shared" si="4"/>
        <v>49</v>
      </c>
      <c r="AN31" s="135">
        <f t="shared" si="5"/>
        <v>98</v>
      </c>
      <c r="AO31" s="135">
        <v>10</v>
      </c>
      <c r="AP31" s="135" t="s">
        <v>375</v>
      </c>
      <c r="AQ31" s="135">
        <v>9.5</v>
      </c>
      <c r="AR31" s="135">
        <v>10</v>
      </c>
      <c r="AS31" s="135" t="s">
        <v>375</v>
      </c>
      <c r="AT31" s="135">
        <v>9.5</v>
      </c>
      <c r="AU31" s="135">
        <v>10</v>
      </c>
      <c r="AV31" s="135" t="s">
        <v>375</v>
      </c>
      <c r="AW31" s="135">
        <v>28.5</v>
      </c>
      <c r="AX31" s="135">
        <v>10</v>
      </c>
      <c r="AY31" s="135" t="s">
        <v>375</v>
      </c>
      <c r="AZ31" s="135">
        <f t="shared" si="6"/>
        <v>47.5</v>
      </c>
      <c r="BA31" s="135">
        <f t="shared" si="7"/>
        <v>95</v>
      </c>
      <c r="BB31" s="135">
        <v>10</v>
      </c>
      <c r="BC31" s="135" t="s">
        <v>375</v>
      </c>
      <c r="BD31" s="135">
        <v>10</v>
      </c>
      <c r="BE31" s="135">
        <v>10</v>
      </c>
      <c r="BF31" s="135" t="s">
        <v>375</v>
      </c>
      <c r="BG31" s="135">
        <v>8</v>
      </c>
      <c r="BH31" s="135">
        <v>8</v>
      </c>
      <c r="BI31" s="135" t="s">
        <v>381</v>
      </c>
      <c r="BJ31" s="135">
        <v>29.5</v>
      </c>
      <c r="BK31" s="135">
        <v>10</v>
      </c>
      <c r="BL31" s="135" t="s">
        <v>375</v>
      </c>
      <c r="BM31" s="135">
        <f t="shared" si="8"/>
        <v>47.5</v>
      </c>
      <c r="BN31" s="135">
        <f t="shared" si="9"/>
        <v>95</v>
      </c>
      <c r="BO31" s="135">
        <v>10</v>
      </c>
      <c r="BP31" s="135" t="s">
        <v>375</v>
      </c>
      <c r="BQ31" s="135">
        <v>10</v>
      </c>
      <c r="BR31" s="135" t="s">
        <v>375</v>
      </c>
      <c r="BS31" s="135">
        <v>10</v>
      </c>
      <c r="BT31" s="135" t="s">
        <v>386</v>
      </c>
      <c r="BU31" s="135">
        <v>10</v>
      </c>
      <c r="BV31" s="135" t="s">
        <v>375</v>
      </c>
      <c r="BW31" s="135">
        <v>10</v>
      </c>
      <c r="BX31" s="135" t="s">
        <v>375</v>
      </c>
      <c r="BY31" s="135">
        <f t="shared" si="10"/>
        <v>237</v>
      </c>
      <c r="BZ31" s="135">
        <f t="shared" si="11"/>
        <v>94.8</v>
      </c>
      <c r="CA31" s="135">
        <v>10</v>
      </c>
      <c r="CB31" s="135" t="s">
        <v>375</v>
      </c>
      <c r="CC31" s="28">
        <v>47.5</v>
      </c>
      <c r="CD31" s="135">
        <v>47</v>
      </c>
      <c r="CE31" s="135">
        <f t="shared" si="12"/>
        <v>94.5</v>
      </c>
      <c r="CF31" s="135">
        <v>10</v>
      </c>
      <c r="CG31" s="135" t="s">
        <v>375</v>
      </c>
      <c r="CH31" s="28">
        <v>47.3</v>
      </c>
      <c r="CI31" s="135">
        <v>46</v>
      </c>
      <c r="CJ31" s="135">
        <f t="shared" si="13"/>
        <v>93.3</v>
      </c>
      <c r="CK31" s="135">
        <v>10</v>
      </c>
      <c r="CL31" s="135" t="s">
        <v>404</v>
      </c>
      <c r="CM31" s="28">
        <v>48.9</v>
      </c>
      <c r="CN31" s="135">
        <v>49</v>
      </c>
      <c r="CO31" s="135">
        <f t="shared" si="14"/>
        <v>97.9</v>
      </c>
      <c r="CP31" s="135">
        <v>10</v>
      </c>
      <c r="CQ31" s="135" t="s">
        <v>375</v>
      </c>
      <c r="CR31" s="28">
        <v>48.4</v>
      </c>
      <c r="CS31" s="191">
        <v>47.5</v>
      </c>
      <c r="CT31" s="135">
        <f t="shared" si="15"/>
        <v>95.9</v>
      </c>
      <c r="CU31" s="135">
        <v>10</v>
      </c>
      <c r="CV31" s="135" t="s">
        <v>375</v>
      </c>
      <c r="CW31" s="28">
        <v>50</v>
      </c>
      <c r="CX31" s="135">
        <v>47.5</v>
      </c>
      <c r="CY31" s="135">
        <f t="shared" si="16"/>
        <v>97.5</v>
      </c>
      <c r="CZ31" s="135">
        <v>10</v>
      </c>
      <c r="DA31" s="135" t="s">
        <v>375</v>
      </c>
      <c r="DB31" s="135">
        <v>10</v>
      </c>
      <c r="DC31" s="135" t="s">
        <v>386</v>
      </c>
      <c r="DD31" s="135">
        <v>10</v>
      </c>
      <c r="DE31" s="135" t="s">
        <v>375</v>
      </c>
      <c r="DF31" s="135">
        <v>10</v>
      </c>
      <c r="DG31" s="135" t="s">
        <v>375</v>
      </c>
      <c r="DH31" s="135">
        <v>10</v>
      </c>
      <c r="DI31" s="135" t="s">
        <v>386</v>
      </c>
      <c r="DJ31" s="135">
        <f t="shared" si="17"/>
        <v>479.1</v>
      </c>
      <c r="DK31" s="135">
        <f t="shared" si="18"/>
        <v>95.820000000000007</v>
      </c>
      <c r="DL31" s="135">
        <v>10</v>
      </c>
      <c r="DM31" s="135" t="s">
        <v>375</v>
      </c>
    </row>
  </sheetData>
  <mergeCells count="47">
    <mergeCell ref="CC1:DM2"/>
    <mergeCell ref="DB3:DC5"/>
    <mergeCell ref="DD3:DE5"/>
    <mergeCell ref="DF3:DG5"/>
    <mergeCell ref="DH3:DI5"/>
    <mergeCell ref="CC3:CG5"/>
    <mergeCell ref="CH3:CL5"/>
    <mergeCell ref="CM3:CQ5"/>
    <mergeCell ref="CR3:CV5"/>
    <mergeCell ref="CW3:DA5"/>
    <mergeCell ref="DJ3:DM5"/>
    <mergeCell ref="AQ3:BC4"/>
    <mergeCell ref="BD3:BP4"/>
    <mergeCell ref="BQ3:BR5"/>
    <mergeCell ref="AQ5:AS5"/>
    <mergeCell ref="D5:F5"/>
    <mergeCell ref="G5:I5"/>
    <mergeCell ref="M5:P5"/>
    <mergeCell ref="T5:V5"/>
    <mergeCell ref="B3:B6"/>
    <mergeCell ref="C3:C6"/>
    <mergeCell ref="D3:P4"/>
    <mergeCell ref="Q3:AC4"/>
    <mergeCell ref="AD3:AP4"/>
    <mergeCell ref="BZ3:BZ6"/>
    <mergeCell ref="A1:CB2"/>
    <mergeCell ref="BS3:BT5"/>
    <mergeCell ref="BU3:BV5"/>
    <mergeCell ref="BW3:BX5"/>
    <mergeCell ref="CB3:CB6"/>
    <mergeCell ref="AG5:AI5"/>
    <mergeCell ref="AJ5:AL5"/>
    <mergeCell ref="AM5:AP5"/>
    <mergeCell ref="BM5:BP5"/>
    <mergeCell ref="AT5:AV5"/>
    <mergeCell ref="AW5:AY5"/>
    <mergeCell ref="AZ5:BC5"/>
    <mergeCell ref="CA3:CA6"/>
    <mergeCell ref="BY3:BY6"/>
    <mergeCell ref="A3:A6"/>
    <mergeCell ref="BD5:BF5"/>
    <mergeCell ref="BG5:BI5"/>
    <mergeCell ref="BJ5:BL5"/>
    <mergeCell ref="Q5:S5"/>
    <mergeCell ref="W5:Y5"/>
    <mergeCell ref="Z5:AC5"/>
    <mergeCell ref="AD5:AF5"/>
  </mergeCells>
  <pageMargins left="0.48" right="0.39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Z29"/>
  <sheetViews>
    <sheetView workbookViewId="0">
      <selection activeCell="O6" sqref="O6"/>
    </sheetView>
  </sheetViews>
  <sheetFormatPr defaultRowHeight="15"/>
  <cols>
    <col min="1" max="1" width="5" customWidth="1"/>
    <col min="2" max="2" width="7.7109375" customWidth="1"/>
    <col min="3" max="3" width="14.85546875" customWidth="1"/>
    <col min="4" max="4" width="6.140625" customWidth="1"/>
    <col min="5" max="5" width="4.85546875" customWidth="1"/>
    <col min="6" max="6" width="6" customWidth="1"/>
    <col min="7" max="7" width="6.140625" customWidth="1"/>
    <col min="8" max="8" width="4.140625" customWidth="1"/>
    <col min="9" max="10" width="6.28515625" customWidth="1"/>
    <col min="11" max="11" width="4.7109375" customWidth="1"/>
    <col min="12" max="12" width="6.28515625" customWidth="1"/>
    <col min="13" max="13" width="6.140625" customWidth="1"/>
    <col min="14" max="14" width="5.5703125" customWidth="1"/>
    <col min="15" max="15" width="4.85546875" customWidth="1"/>
    <col min="16" max="16" width="6.140625" customWidth="1"/>
    <col min="17" max="17" width="6.28515625" customWidth="1"/>
    <col min="18" max="18" width="5.140625" customWidth="1"/>
    <col min="19" max="19" width="6.5703125" customWidth="1"/>
    <col min="20" max="20" width="6.42578125" customWidth="1"/>
    <col min="21" max="21" width="4.7109375" customWidth="1"/>
    <col min="22" max="23" width="6.28515625" customWidth="1"/>
    <col min="24" max="24" width="4.85546875" customWidth="1"/>
    <col min="25" max="25" width="6.140625" customWidth="1"/>
    <col min="26" max="26" width="5.5703125" customWidth="1"/>
    <col min="27" max="27" width="6.7109375" customWidth="1"/>
    <col min="28" max="28" width="4.42578125" customWidth="1"/>
    <col min="29" max="29" width="6.140625" customWidth="1"/>
    <col min="30" max="30" width="6.42578125" customWidth="1"/>
    <col min="31" max="31" width="4.85546875" customWidth="1"/>
    <col min="32" max="33" width="6.140625" customWidth="1"/>
    <col min="34" max="34" width="4.7109375" customWidth="1"/>
    <col min="35" max="35" width="6.42578125" customWidth="1"/>
    <col min="36" max="36" width="6.5703125" customWidth="1"/>
    <col min="37" max="37" width="5" customWidth="1"/>
    <col min="38" max="38" width="6.42578125" customWidth="1"/>
    <col min="39" max="39" width="5.140625" customWidth="1"/>
    <col min="40" max="40" width="5.7109375" customWidth="1"/>
    <col min="41" max="41" width="4.85546875" customWidth="1"/>
    <col min="42" max="43" width="6.28515625" customWidth="1"/>
    <col min="44" max="44" width="4.85546875" customWidth="1"/>
    <col min="45" max="45" width="6" customWidth="1"/>
    <col min="46" max="46" width="6.28515625" customWidth="1"/>
    <col min="47" max="47" width="4.5703125" customWidth="1"/>
    <col min="48" max="48" width="6.42578125" customWidth="1"/>
    <col min="49" max="49" width="6.140625" customWidth="1"/>
    <col min="50" max="50" width="4.5703125" customWidth="1"/>
    <col min="51" max="51" width="6.42578125" customWidth="1"/>
    <col min="52" max="52" width="5.42578125" customWidth="1"/>
    <col min="53" max="53" width="5.7109375" customWidth="1"/>
    <col min="54" max="54" width="4.85546875" customWidth="1"/>
    <col min="55" max="55" width="6.5703125" customWidth="1"/>
    <col min="56" max="56" width="7.140625" customWidth="1"/>
    <col min="57" max="57" width="5.7109375" customWidth="1"/>
    <col min="58" max="59" width="6.42578125" customWidth="1"/>
    <col min="60" max="60" width="5.140625" customWidth="1"/>
    <col min="61" max="62" width="6.7109375" customWidth="1"/>
    <col min="63" max="63" width="5.140625" customWidth="1"/>
    <col min="64" max="64" width="6.5703125" customWidth="1"/>
    <col min="65" max="65" width="5.5703125" customWidth="1"/>
    <col min="66" max="66" width="6.140625" customWidth="1"/>
    <col min="67" max="67" width="5.140625" customWidth="1"/>
    <col min="68" max="68" width="6.140625" customWidth="1"/>
    <col min="69" max="69" width="5.140625" customWidth="1"/>
    <col min="70" max="70" width="6.42578125" customWidth="1"/>
    <col min="71" max="71" width="6.5703125" hidden="1" customWidth="1"/>
    <col min="72" max="72" width="5" customWidth="1"/>
    <col min="73" max="73" width="6" customWidth="1"/>
    <col min="74" max="74" width="5.42578125" customWidth="1"/>
    <col min="75" max="75" width="6.42578125" customWidth="1"/>
    <col min="76" max="76" width="5.7109375" customWidth="1"/>
    <col min="77" max="78" width="6.7109375" customWidth="1"/>
    <col min="79" max="79" width="6.42578125" customWidth="1"/>
    <col min="80" max="80" width="5.28515625" customWidth="1"/>
    <col min="81" max="81" width="6.85546875" customWidth="1"/>
    <col min="82" max="82" width="6.5703125" customWidth="1"/>
    <col min="83" max="83" width="5.85546875" customWidth="1"/>
    <col min="84" max="84" width="6.28515625" customWidth="1"/>
    <col min="85" max="85" width="5.85546875" customWidth="1"/>
    <col min="86" max="86" width="5" customWidth="1"/>
    <col min="87" max="87" width="6.7109375" customWidth="1"/>
    <col min="88" max="88" width="6.5703125" customWidth="1"/>
    <col min="89" max="89" width="7" customWidth="1"/>
    <col min="90" max="90" width="5.28515625" customWidth="1"/>
    <col min="91" max="91" width="5.42578125" customWidth="1"/>
    <col min="92" max="92" width="6.28515625" customWidth="1"/>
    <col min="93" max="93" width="6.5703125" customWidth="1"/>
    <col min="94" max="94" width="6.85546875" customWidth="1"/>
    <col min="95" max="96" width="5.140625" customWidth="1"/>
    <col min="97" max="97" width="6.140625" customWidth="1"/>
    <col min="98" max="98" width="5.5703125" customWidth="1"/>
    <col min="99" max="99" width="6" customWidth="1"/>
    <col min="100" max="100" width="5.42578125" customWidth="1"/>
    <col min="101" max="101" width="4.7109375" customWidth="1"/>
    <col min="102" max="103" width="5.28515625" customWidth="1"/>
    <col min="104" max="104" width="6.140625" customWidth="1"/>
    <col min="105" max="105" width="4.5703125" customWidth="1"/>
    <col min="106" max="106" width="5" customWidth="1"/>
    <col min="107" max="107" width="5.42578125" customWidth="1"/>
    <col min="108" max="109" width="4.85546875" customWidth="1"/>
    <col min="110" max="110" width="5.28515625" customWidth="1"/>
    <col min="111" max="111" width="4.28515625" customWidth="1"/>
    <col min="112" max="112" width="5.140625" customWidth="1"/>
    <col min="113" max="113" width="5.7109375" customWidth="1"/>
    <col min="114" max="114" width="5.85546875" customWidth="1"/>
    <col min="115" max="115" width="5.28515625" customWidth="1"/>
    <col min="116" max="116" width="5" customWidth="1"/>
    <col min="117" max="117" width="5.42578125" customWidth="1"/>
    <col min="118" max="118" width="5.7109375" customWidth="1"/>
    <col min="119" max="120" width="5.42578125" customWidth="1"/>
    <col min="121" max="122" width="6.42578125" customWidth="1"/>
    <col min="123" max="123" width="7" customWidth="1"/>
    <col min="124" max="124" width="7.7109375" customWidth="1"/>
    <col min="125" max="125" width="5.42578125" customWidth="1"/>
    <col min="126" max="126" width="5.7109375" customWidth="1"/>
    <col min="128" max="128" width="7" customWidth="1"/>
    <col min="129" max="129" width="5.140625" customWidth="1"/>
    <col min="130" max="130" width="5.85546875" customWidth="1"/>
  </cols>
  <sheetData>
    <row r="1" spans="1:130" s="25" customFormat="1" ht="15" customHeight="1">
      <c r="A1" s="320" t="s">
        <v>410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2"/>
      <c r="CD1" s="111"/>
      <c r="CE1" s="111"/>
      <c r="CF1" s="111"/>
      <c r="CG1" s="344" t="s">
        <v>383</v>
      </c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  <c r="CY1" s="345"/>
      <c r="CZ1" s="345"/>
      <c r="DA1" s="345"/>
      <c r="DB1" s="345"/>
      <c r="DC1" s="345"/>
      <c r="DD1" s="345"/>
      <c r="DE1" s="345"/>
      <c r="DF1" s="345"/>
      <c r="DG1" s="345"/>
      <c r="DH1" s="345"/>
      <c r="DI1" s="345"/>
      <c r="DJ1" s="345"/>
      <c r="DK1" s="345"/>
      <c r="DL1" s="345"/>
      <c r="DM1" s="345"/>
      <c r="DN1" s="345"/>
      <c r="DO1" s="345"/>
      <c r="DP1" s="345"/>
      <c r="DQ1" s="345"/>
      <c r="DR1" s="345"/>
      <c r="DS1" s="345"/>
      <c r="DT1" s="345"/>
      <c r="DU1" s="345"/>
      <c r="DV1" s="345"/>
      <c r="DW1" s="345"/>
      <c r="DX1" s="345"/>
      <c r="DY1" s="345"/>
      <c r="DZ1" s="345"/>
    </row>
    <row r="2" spans="1:130" s="25" customFormat="1" ht="15" customHeight="1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  <c r="CC2" s="325"/>
      <c r="CD2" s="103"/>
      <c r="CE2" s="103"/>
      <c r="CF2" s="103"/>
      <c r="CG2" s="346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347"/>
      <c r="DW2" s="347"/>
      <c r="DX2" s="347"/>
      <c r="DY2" s="347"/>
      <c r="DZ2" s="347"/>
    </row>
    <row r="3" spans="1:130" ht="15" customHeight="1">
      <c r="A3" s="380" t="s">
        <v>0</v>
      </c>
      <c r="B3" s="380" t="s">
        <v>9</v>
      </c>
      <c r="C3" s="327" t="s">
        <v>5</v>
      </c>
      <c r="D3" s="367" t="s">
        <v>1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6" t="s">
        <v>2</v>
      </c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 t="s">
        <v>58</v>
      </c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 t="s">
        <v>4</v>
      </c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 t="s">
        <v>8</v>
      </c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8" t="s">
        <v>23</v>
      </c>
      <c r="BR3" s="369"/>
      <c r="BS3" s="97"/>
      <c r="BT3" s="366" t="s">
        <v>24</v>
      </c>
      <c r="BU3" s="366"/>
      <c r="BV3" s="366" t="s">
        <v>25</v>
      </c>
      <c r="BW3" s="366"/>
      <c r="BX3" s="366" t="s">
        <v>26</v>
      </c>
      <c r="BY3" s="366"/>
      <c r="BZ3" s="380" t="s">
        <v>29</v>
      </c>
      <c r="CA3" s="385" t="s">
        <v>18</v>
      </c>
      <c r="CB3" s="385" t="s">
        <v>16</v>
      </c>
      <c r="CC3" s="385" t="s">
        <v>17</v>
      </c>
      <c r="CD3" s="304" t="s">
        <v>78</v>
      </c>
      <c r="CE3" s="305"/>
      <c r="CF3" s="305"/>
      <c r="CG3" s="305"/>
      <c r="CH3" s="306"/>
      <c r="CI3" s="304" t="s">
        <v>79</v>
      </c>
      <c r="CJ3" s="305"/>
      <c r="CK3" s="305"/>
      <c r="CL3" s="305"/>
      <c r="CM3" s="306"/>
      <c r="CN3" s="304" t="s">
        <v>80</v>
      </c>
      <c r="CO3" s="305"/>
      <c r="CP3" s="305"/>
      <c r="CQ3" s="305"/>
      <c r="CR3" s="306"/>
      <c r="CS3" s="304" t="s">
        <v>81</v>
      </c>
      <c r="CT3" s="305"/>
      <c r="CU3" s="305"/>
      <c r="CV3" s="305"/>
      <c r="CW3" s="306"/>
      <c r="CX3" s="304" t="s">
        <v>149</v>
      </c>
      <c r="CY3" s="305"/>
      <c r="CZ3" s="305"/>
      <c r="DA3" s="305"/>
      <c r="DB3" s="306"/>
      <c r="DC3" s="304" t="s">
        <v>84</v>
      </c>
      <c r="DD3" s="305"/>
      <c r="DE3" s="305"/>
      <c r="DF3" s="305"/>
      <c r="DG3" s="306"/>
      <c r="DH3" s="304" t="s">
        <v>83</v>
      </c>
      <c r="DI3" s="305"/>
      <c r="DJ3" s="305"/>
      <c r="DK3" s="305"/>
      <c r="DL3" s="306"/>
      <c r="DM3" s="304" t="s">
        <v>85</v>
      </c>
      <c r="DN3" s="305"/>
      <c r="DO3" s="305"/>
      <c r="DP3" s="305"/>
      <c r="DQ3" s="306"/>
      <c r="DR3" s="304" t="s">
        <v>82</v>
      </c>
      <c r="DS3" s="305"/>
      <c r="DT3" s="305"/>
      <c r="DU3" s="305"/>
      <c r="DV3" s="306"/>
      <c r="DW3" s="304" t="s">
        <v>106</v>
      </c>
      <c r="DX3" s="305"/>
      <c r="DY3" s="305"/>
      <c r="DZ3" s="306"/>
    </row>
    <row r="4" spans="1:130" ht="7.5" customHeight="1">
      <c r="A4" s="381"/>
      <c r="B4" s="381"/>
      <c r="C4" s="328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70"/>
      <c r="BR4" s="371"/>
      <c r="BS4" s="106"/>
      <c r="BT4" s="366"/>
      <c r="BU4" s="366"/>
      <c r="BV4" s="366"/>
      <c r="BW4" s="366"/>
      <c r="BX4" s="366"/>
      <c r="BY4" s="366"/>
      <c r="BZ4" s="383"/>
      <c r="CA4" s="383"/>
      <c r="CB4" s="383"/>
      <c r="CC4" s="383"/>
      <c r="CD4" s="386"/>
      <c r="CE4" s="387"/>
      <c r="CF4" s="387"/>
      <c r="CG4" s="387"/>
      <c r="CH4" s="388"/>
      <c r="CI4" s="386"/>
      <c r="CJ4" s="387"/>
      <c r="CK4" s="387"/>
      <c r="CL4" s="387"/>
      <c r="CM4" s="388"/>
      <c r="CN4" s="386"/>
      <c r="CO4" s="387"/>
      <c r="CP4" s="387"/>
      <c r="CQ4" s="387"/>
      <c r="CR4" s="388"/>
      <c r="CS4" s="386"/>
      <c r="CT4" s="387"/>
      <c r="CU4" s="387"/>
      <c r="CV4" s="387"/>
      <c r="CW4" s="388"/>
      <c r="CX4" s="386"/>
      <c r="CY4" s="387"/>
      <c r="CZ4" s="387"/>
      <c r="DA4" s="387"/>
      <c r="DB4" s="388"/>
      <c r="DC4" s="386"/>
      <c r="DD4" s="387"/>
      <c r="DE4" s="387"/>
      <c r="DF4" s="387"/>
      <c r="DG4" s="388"/>
      <c r="DH4" s="386"/>
      <c r="DI4" s="387"/>
      <c r="DJ4" s="387"/>
      <c r="DK4" s="387"/>
      <c r="DL4" s="388"/>
      <c r="DM4" s="386"/>
      <c r="DN4" s="387"/>
      <c r="DO4" s="387"/>
      <c r="DP4" s="387"/>
      <c r="DQ4" s="388"/>
      <c r="DR4" s="386"/>
      <c r="DS4" s="387"/>
      <c r="DT4" s="387"/>
      <c r="DU4" s="387"/>
      <c r="DV4" s="388"/>
      <c r="DW4" s="386"/>
      <c r="DX4" s="387"/>
      <c r="DY4" s="387"/>
      <c r="DZ4" s="388"/>
    </row>
    <row r="5" spans="1:130" ht="15" customHeight="1">
      <c r="A5" s="381"/>
      <c r="B5" s="381"/>
      <c r="C5" s="328"/>
      <c r="D5" s="366" t="s">
        <v>75</v>
      </c>
      <c r="E5" s="366"/>
      <c r="F5" s="366"/>
      <c r="G5" s="366" t="s">
        <v>77</v>
      </c>
      <c r="H5" s="366"/>
      <c r="I5" s="366"/>
      <c r="J5" s="100" t="s">
        <v>76</v>
      </c>
      <c r="K5" s="100"/>
      <c r="L5" s="100"/>
      <c r="M5" s="367" t="s">
        <v>28</v>
      </c>
      <c r="N5" s="367"/>
      <c r="O5" s="367"/>
      <c r="P5" s="367"/>
      <c r="Q5" s="366" t="s">
        <v>75</v>
      </c>
      <c r="R5" s="366"/>
      <c r="S5" s="366"/>
      <c r="T5" s="366" t="s">
        <v>77</v>
      </c>
      <c r="U5" s="366"/>
      <c r="V5" s="366"/>
      <c r="W5" s="374" t="s">
        <v>76</v>
      </c>
      <c r="X5" s="375"/>
      <c r="Y5" s="376"/>
      <c r="Z5" s="367" t="s">
        <v>28</v>
      </c>
      <c r="AA5" s="367"/>
      <c r="AB5" s="367"/>
      <c r="AC5" s="367"/>
      <c r="AD5" s="374" t="s">
        <v>75</v>
      </c>
      <c r="AE5" s="375"/>
      <c r="AF5" s="376"/>
      <c r="AG5" s="374" t="s">
        <v>77</v>
      </c>
      <c r="AH5" s="375"/>
      <c r="AI5" s="376"/>
      <c r="AJ5" s="374" t="s">
        <v>76</v>
      </c>
      <c r="AK5" s="375"/>
      <c r="AL5" s="376"/>
      <c r="AM5" s="377" t="s">
        <v>28</v>
      </c>
      <c r="AN5" s="378"/>
      <c r="AO5" s="378"/>
      <c r="AP5" s="379"/>
      <c r="AQ5" s="366" t="s">
        <v>75</v>
      </c>
      <c r="AR5" s="366"/>
      <c r="AS5" s="366"/>
      <c r="AT5" s="366" t="s">
        <v>77</v>
      </c>
      <c r="AU5" s="366"/>
      <c r="AV5" s="366"/>
      <c r="AW5" s="366" t="s">
        <v>76</v>
      </c>
      <c r="AX5" s="366"/>
      <c r="AY5" s="366"/>
      <c r="AZ5" s="367" t="s">
        <v>28</v>
      </c>
      <c r="BA5" s="367"/>
      <c r="BB5" s="367"/>
      <c r="BC5" s="367"/>
      <c r="BD5" s="366" t="s">
        <v>75</v>
      </c>
      <c r="BE5" s="366"/>
      <c r="BF5" s="366"/>
      <c r="BG5" s="366" t="s">
        <v>77</v>
      </c>
      <c r="BH5" s="366"/>
      <c r="BI5" s="366"/>
      <c r="BJ5" s="366" t="s">
        <v>76</v>
      </c>
      <c r="BK5" s="366"/>
      <c r="BL5" s="366"/>
      <c r="BM5" s="367" t="s">
        <v>28</v>
      </c>
      <c r="BN5" s="367"/>
      <c r="BO5" s="367"/>
      <c r="BP5" s="367"/>
      <c r="BQ5" s="372"/>
      <c r="BR5" s="373"/>
      <c r="BS5" s="98"/>
      <c r="BT5" s="366"/>
      <c r="BU5" s="366"/>
      <c r="BV5" s="366"/>
      <c r="BW5" s="366"/>
      <c r="BX5" s="366"/>
      <c r="BY5" s="366"/>
      <c r="BZ5" s="383"/>
      <c r="CA5" s="383"/>
      <c r="CB5" s="383"/>
      <c r="CC5" s="383"/>
      <c r="CD5" s="307"/>
      <c r="CE5" s="308"/>
      <c r="CF5" s="308"/>
      <c r="CG5" s="308"/>
      <c r="CH5" s="309"/>
      <c r="CI5" s="307"/>
      <c r="CJ5" s="308"/>
      <c r="CK5" s="308"/>
      <c r="CL5" s="308"/>
      <c r="CM5" s="309"/>
      <c r="CN5" s="307"/>
      <c r="CO5" s="308"/>
      <c r="CP5" s="308"/>
      <c r="CQ5" s="308"/>
      <c r="CR5" s="309"/>
      <c r="CS5" s="307"/>
      <c r="CT5" s="308"/>
      <c r="CU5" s="308"/>
      <c r="CV5" s="308"/>
      <c r="CW5" s="309"/>
      <c r="CX5" s="307"/>
      <c r="CY5" s="308"/>
      <c r="CZ5" s="308"/>
      <c r="DA5" s="308"/>
      <c r="DB5" s="309"/>
      <c r="DC5" s="307"/>
      <c r="DD5" s="308"/>
      <c r="DE5" s="308"/>
      <c r="DF5" s="308"/>
      <c r="DG5" s="309"/>
      <c r="DH5" s="307"/>
      <c r="DI5" s="308"/>
      <c r="DJ5" s="308"/>
      <c r="DK5" s="308"/>
      <c r="DL5" s="309"/>
      <c r="DM5" s="307"/>
      <c r="DN5" s="308"/>
      <c r="DO5" s="308"/>
      <c r="DP5" s="308"/>
      <c r="DQ5" s="309"/>
      <c r="DR5" s="307"/>
      <c r="DS5" s="308"/>
      <c r="DT5" s="308"/>
      <c r="DU5" s="308"/>
      <c r="DV5" s="309"/>
      <c r="DW5" s="307"/>
      <c r="DX5" s="308"/>
      <c r="DY5" s="308"/>
      <c r="DZ5" s="309"/>
    </row>
    <row r="6" spans="1:130" ht="33.75" customHeight="1">
      <c r="A6" s="382"/>
      <c r="B6" s="382"/>
      <c r="C6" s="329"/>
      <c r="D6" s="101" t="s">
        <v>20</v>
      </c>
      <c r="E6" s="101" t="s">
        <v>19</v>
      </c>
      <c r="F6" s="100" t="s">
        <v>17</v>
      </c>
      <c r="G6" s="101" t="s">
        <v>20</v>
      </c>
      <c r="H6" s="100" t="s">
        <v>16</v>
      </c>
      <c r="I6" s="100" t="s">
        <v>17</v>
      </c>
      <c r="J6" s="101" t="s">
        <v>21</v>
      </c>
      <c r="K6" s="100" t="s">
        <v>16</v>
      </c>
      <c r="L6" s="100" t="s">
        <v>17</v>
      </c>
      <c r="M6" s="101" t="s">
        <v>22</v>
      </c>
      <c r="N6" s="100" t="s">
        <v>18</v>
      </c>
      <c r="O6" s="99" t="s">
        <v>16</v>
      </c>
      <c r="P6" s="100" t="s">
        <v>17</v>
      </c>
      <c r="Q6" s="101" t="s">
        <v>20</v>
      </c>
      <c r="R6" s="101" t="s">
        <v>19</v>
      </c>
      <c r="S6" s="100" t="s">
        <v>17</v>
      </c>
      <c r="T6" s="101" t="s">
        <v>20</v>
      </c>
      <c r="U6" s="100" t="s">
        <v>16</v>
      </c>
      <c r="V6" s="100" t="s">
        <v>17</v>
      </c>
      <c r="W6" s="101" t="s">
        <v>21</v>
      </c>
      <c r="X6" s="100" t="s">
        <v>16</v>
      </c>
      <c r="Y6" s="100" t="s">
        <v>17</v>
      </c>
      <c r="Z6" s="101" t="s">
        <v>22</v>
      </c>
      <c r="AA6" s="100" t="s">
        <v>18</v>
      </c>
      <c r="AB6" s="99" t="s">
        <v>16</v>
      </c>
      <c r="AC6" s="100" t="s">
        <v>17</v>
      </c>
      <c r="AD6" s="101" t="s">
        <v>20</v>
      </c>
      <c r="AE6" s="101" t="s">
        <v>19</v>
      </c>
      <c r="AF6" s="100" t="s">
        <v>17</v>
      </c>
      <c r="AG6" s="101" t="s">
        <v>20</v>
      </c>
      <c r="AH6" s="100" t="s">
        <v>16</v>
      </c>
      <c r="AI6" s="100" t="s">
        <v>17</v>
      </c>
      <c r="AJ6" s="101" t="s">
        <v>21</v>
      </c>
      <c r="AK6" s="100" t="s">
        <v>16</v>
      </c>
      <c r="AL6" s="100" t="s">
        <v>17</v>
      </c>
      <c r="AM6" s="101" t="s">
        <v>22</v>
      </c>
      <c r="AN6" s="100" t="s">
        <v>18</v>
      </c>
      <c r="AO6" s="99" t="s">
        <v>16</v>
      </c>
      <c r="AP6" s="100" t="s">
        <v>17</v>
      </c>
      <c r="AQ6" s="101" t="s">
        <v>20</v>
      </c>
      <c r="AR6" s="101" t="s">
        <v>19</v>
      </c>
      <c r="AS6" s="100" t="s">
        <v>17</v>
      </c>
      <c r="AT6" s="101" t="s">
        <v>20</v>
      </c>
      <c r="AU6" s="100" t="s">
        <v>16</v>
      </c>
      <c r="AV6" s="100" t="s">
        <v>17</v>
      </c>
      <c r="AW6" s="101" t="s">
        <v>21</v>
      </c>
      <c r="AX6" s="100" t="s">
        <v>16</v>
      </c>
      <c r="AY6" s="100" t="s">
        <v>17</v>
      </c>
      <c r="AZ6" s="101" t="s">
        <v>22</v>
      </c>
      <c r="BA6" s="100" t="s">
        <v>18</v>
      </c>
      <c r="BB6" s="99" t="s">
        <v>16</v>
      </c>
      <c r="BC6" s="100" t="s">
        <v>17</v>
      </c>
      <c r="BD6" s="101" t="s">
        <v>20</v>
      </c>
      <c r="BE6" s="101" t="s">
        <v>19</v>
      </c>
      <c r="BF6" s="100" t="s">
        <v>17</v>
      </c>
      <c r="BG6" s="101" t="s">
        <v>20</v>
      </c>
      <c r="BH6" s="100" t="s">
        <v>16</v>
      </c>
      <c r="BI6" s="100" t="s">
        <v>17</v>
      </c>
      <c r="BJ6" s="101" t="s">
        <v>21</v>
      </c>
      <c r="BK6" s="100" t="s">
        <v>16</v>
      </c>
      <c r="BL6" s="100" t="s">
        <v>17</v>
      </c>
      <c r="BM6" s="101" t="s">
        <v>22</v>
      </c>
      <c r="BN6" s="100" t="s">
        <v>18</v>
      </c>
      <c r="BO6" s="99" t="s">
        <v>16</v>
      </c>
      <c r="BP6" s="100" t="s">
        <v>17</v>
      </c>
      <c r="BQ6" s="104" t="s">
        <v>16</v>
      </c>
      <c r="BR6" s="104" t="s">
        <v>17</v>
      </c>
      <c r="BS6" s="104" t="s">
        <v>17</v>
      </c>
      <c r="BT6" s="104" t="s">
        <v>16</v>
      </c>
      <c r="BU6" s="104" t="s">
        <v>17</v>
      </c>
      <c r="BV6" s="104" t="s">
        <v>16</v>
      </c>
      <c r="BW6" s="104" t="s">
        <v>17</v>
      </c>
      <c r="BX6" s="104" t="s">
        <v>16</v>
      </c>
      <c r="BY6" s="104" t="s">
        <v>17</v>
      </c>
      <c r="BZ6" s="384"/>
      <c r="CA6" s="384"/>
      <c r="CB6" s="384"/>
      <c r="CC6" s="384"/>
      <c r="CD6" s="104" t="s">
        <v>239</v>
      </c>
      <c r="CE6" s="104" t="s">
        <v>240</v>
      </c>
      <c r="CF6" s="104" t="s">
        <v>280</v>
      </c>
      <c r="CG6" s="100" t="s">
        <v>87</v>
      </c>
      <c r="CH6" s="100" t="s">
        <v>103</v>
      </c>
      <c r="CI6" s="104" t="s">
        <v>239</v>
      </c>
      <c r="CJ6" s="104" t="s">
        <v>240</v>
      </c>
      <c r="CK6" s="104" t="s">
        <v>280</v>
      </c>
      <c r="CL6" s="100" t="s">
        <v>87</v>
      </c>
      <c r="CM6" s="100" t="s">
        <v>103</v>
      </c>
      <c r="CN6" s="104" t="s">
        <v>239</v>
      </c>
      <c r="CO6" s="104" t="s">
        <v>240</v>
      </c>
      <c r="CP6" s="104" t="s">
        <v>280</v>
      </c>
      <c r="CQ6" s="100" t="s">
        <v>87</v>
      </c>
      <c r="CR6" s="100" t="s">
        <v>103</v>
      </c>
      <c r="CS6" s="104" t="s">
        <v>239</v>
      </c>
      <c r="CT6" s="104" t="s">
        <v>240</v>
      </c>
      <c r="CU6" s="104" t="s">
        <v>280</v>
      </c>
      <c r="CV6" s="100" t="s">
        <v>87</v>
      </c>
      <c r="CW6" s="100" t="s">
        <v>103</v>
      </c>
      <c r="CX6" s="104" t="s">
        <v>239</v>
      </c>
      <c r="CY6" s="104" t="s">
        <v>240</v>
      </c>
      <c r="CZ6" s="104" t="s">
        <v>280</v>
      </c>
      <c r="DA6" s="100" t="s">
        <v>87</v>
      </c>
      <c r="DB6" s="100" t="s">
        <v>103</v>
      </c>
      <c r="DC6" s="104" t="s">
        <v>279</v>
      </c>
      <c r="DD6" s="104" t="s">
        <v>240</v>
      </c>
      <c r="DE6" s="104" t="s">
        <v>87</v>
      </c>
      <c r="DF6" s="100" t="s">
        <v>241</v>
      </c>
      <c r="DG6" s="100" t="s">
        <v>103</v>
      </c>
      <c r="DH6" s="104" t="s">
        <v>239</v>
      </c>
      <c r="DI6" s="104" t="s">
        <v>240</v>
      </c>
      <c r="DJ6" s="104" t="s">
        <v>101</v>
      </c>
      <c r="DK6" s="100" t="s">
        <v>87</v>
      </c>
      <c r="DL6" s="100" t="s">
        <v>103</v>
      </c>
      <c r="DM6" s="104" t="s">
        <v>239</v>
      </c>
      <c r="DN6" s="100" t="s">
        <v>240</v>
      </c>
      <c r="DO6" s="100" t="s">
        <v>101</v>
      </c>
      <c r="DP6" s="100" t="s">
        <v>87</v>
      </c>
      <c r="DQ6" s="100" t="s">
        <v>103</v>
      </c>
      <c r="DR6" s="104" t="s">
        <v>239</v>
      </c>
      <c r="DS6" s="104" t="s">
        <v>240</v>
      </c>
      <c r="DT6" s="104" t="s">
        <v>241</v>
      </c>
      <c r="DU6" s="100" t="s">
        <v>87</v>
      </c>
      <c r="DV6" s="100" t="s">
        <v>103</v>
      </c>
      <c r="DW6" s="101" t="s">
        <v>107</v>
      </c>
      <c r="DX6" s="101" t="s">
        <v>97</v>
      </c>
      <c r="DY6" s="100" t="s">
        <v>87</v>
      </c>
      <c r="DZ6" s="100" t="s">
        <v>103</v>
      </c>
    </row>
    <row r="7" spans="1:130" ht="18" customHeight="1">
      <c r="A7" s="75">
        <v>1</v>
      </c>
      <c r="B7" s="75">
        <v>1</v>
      </c>
      <c r="C7" s="116" t="s">
        <v>195</v>
      </c>
      <c r="D7" s="109">
        <v>10</v>
      </c>
      <c r="E7" s="109">
        <v>10</v>
      </c>
      <c r="F7" s="109" t="s">
        <v>375</v>
      </c>
      <c r="G7" s="109">
        <v>10</v>
      </c>
      <c r="H7" s="109">
        <v>10</v>
      </c>
      <c r="I7" s="109" t="s">
        <v>375</v>
      </c>
      <c r="J7" s="109">
        <v>29.5</v>
      </c>
      <c r="K7" s="109">
        <v>10</v>
      </c>
      <c r="L7" s="109" t="s">
        <v>375</v>
      </c>
      <c r="M7" s="109">
        <f>D7+G7+J7</f>
        <v>49.5</v>
      </c>
      <c r="N7" s="109">
        <f>M7*2</f>
        <v>99</v>
      </c>
      <c r="O7" s="105">
        <v>10</v>
      </c>
      <c r="P7" s="109" t="s">
        <v>375</v>
      </c>
      <c r="Q7" s="109">
        <v>9.5</v>
      </c>
      <c r="R7" s="109">
        <v>10</v>
      </c>
      <c r="S7" s="109" t="s">
        <v>375</v>
      </c>
      <c r="T7" s="109">
        <v>9.5</v>
      </c>
      <c r="U7" s="109">
        <v>10</v>
      </c>
      <c r="V7" s="109" t="s">
        <v>375</v>
      </c>
      <c r="W7" s="109">
        <v>29.7</v>
      </c>
      <c r="X7" s="109">
        <v>10</v>
      </c>
      <c r="Y7" s="109" t="s">
        <v>375</v>
      </c>
      <c r="Z7" s="109">
        <f>Q7+T7+W7</f>
        <v>48.7</v>
      </c>
      <c r="AA7" s="109">
        <f>Z7*2</f>
        <v>97.4</v>
      </c>
      <c r="AB7" s="109">
        <v>10</v>
      </c>
      <c r="AC7" s="109" t="s">
        <v>375</v>
      </c>
      <c r="AD7" s="109">
        <v>10</v>
      </c>
      <c r="AE7" s="109">
        <v>10</v>
      </c>
      <c r="AF7" s="109" t="s">
        <v>375</v>
      </c>
      <c r="AG7" s="109">
        <v>10</v>
      </c>
      <c r="AH7" s="109">
        <v>10</v>
      </c>
      <c r="AI7" s="109" t="s">
        <v>375</v>
      </c>
      <c r="AJ7" s="109">
        <v>30</v>
      </c>
      <c r="AK7" s="109">
        <v>10</v>
      </c>
      <c r="AL7" s="109" t="s">
        <v>375</v>
      </c>
      <c r="AM7" s="109">
        <f>AD7+AG7+AJ7</f>
        <v>50</v>
      </c>
      <c r="AN7" s="109">
        <f>AM7*2</f>
        <v>100</v>
      </c>
      <c r="AO7" s="109">
        <v>10</v>
      </c>
      <c r="AP7" s="109" t="s">
        <v>375</v>
      </c>
      <c r="AQ7" s="109">
        <v>9.8000000000000007</v>
      </c>
      <c r="AR7" s="109">
        <v>10</v>
      </c>
      <c r="AS7" s="109" t="s">
        <v>375</v>
      </c>
      <c r="AT7" s="109">
        <v>9.8000000000000007</v>
      </c>
      <c r="AU7" s="109">
        <v>10</v>
      </c>
      <c r="AV7" s="109" t="s">
        <v>375</v>
      </c>
      <c r="AW7" s="109">
        <v>30</v>
      </c>
      <c r="AX7" s="109">
        <v>10</v>
      </c>
      <c r="AY7" s="109" t="s">
        <v>375</v>
      </c>
      <c r="AZ7" s="109">
        <f>AQ7+AT7+AW7</f>
        <v>49.6</v>
      </c>
      <c r="BA7" s="109">
        <f>AZ7*2</f>
        <v>99.2</v>
      </c>
      <c r="BB7" s="109">
        <v>10</v>
      </c>
      <c r="BC7" s="109" t="s">
        <v>375</v>
      </c>
      <c r="BD7" s="109">
        <v>10</v>
      </c>
      <c r="BE7" s="109">
        <v>10</v>
      </c>
      <c r="BF7" s="109" t="s">
        <v>375</v>
      </c>
      <c r="BG7" s="109">
        <v>10</v>
      </c>
      <c r="BH7" s="109">
        <v>10</v>
      </c>
      <c r="BI7" s="109" t="s">
        <v>375</v>
      </c>
      <c r="BJ7" s="109">
        <v>30</v>
      </c>
      <c r="BK7" s="109">
        <v>10</v>
      </c>
      <c r="BL7" s="109" t="s">
        <v>375</v>
      </c>
      <c r="BM7" s="109">
        <f>BD7+BG7+BJ7</f>
        <v>50</v>
      </c>
      <c r="BN7" s="109">
        <f>BM7*2</f>
        <v>100</v>
      </c>
      <c r="BO7" s="109">
        <v>10</v>
      </c>
      <c r="BP7" s="109" t="s">
        <v>375</v>
      </c>
      <c r="BQ7" s="109">
        <v>10</v>
      </c>
      <c r="BR7" s="109" t="s">
        <v>375</v>
      </c>
      <c r="BS7" s="109"/>
      <c r="BT7" s="109">
        <v>10</v>
      </c>
      <c r="BU7" s="109" t="s">
        <v>375</v>
      </c>
      <c r="BV7" s="109">
        <v>10</v>
      </c>
      <c r="BW7" s="109" t="s">
        <v>375</v>
      </c>
      <c r="BX7" s="109">
        <v>10</v>
      </c>
      <c r="BY7" s="109" t="s">
        <v>375</v>
      </c>
      <c r="BZ7" s="109">
        <f>M7+Z7+AM7+AZ7+BM7</f>
        <v>247.79999999999998</v>
      </c>
      <c r="CA7" s="109">
        <f>BZ7/250*100</f>
        <v>99.11999999999999</v>
      </c>
      <c r="CB7" s="109">
        <v>10</v>
      </c>
      <c r="CC7" s="109" t="s">
        <v>375</v>
      </c>
      <c r="CD7" s="109">
        <v>47.5</v>
      </c>
      <c r="CE7" s="109">
        <v>49.5</v>
      </c>
      <c r="CF7" s="109">
        <f>CD7+CE7</f>
        <v>97</v>
      </c>
      <c r="CG7" s="109">
        <v>10</v>
      </c>
      <c r="CH7" s="109" t="s">
        <v>375</v>
      </c>
      <c r="CI7" s="109">
        <v>49.1</v>
      </c>
      <c r="CJ7" s="109">
        <v>48.7</v>
      </c>
      <c r="CK7" s="109">
        <f>CI7+CJ7</f>
        <v>97.800000000000011</v>
      </c>
      <c r="CL7" s="109">
        <v>10</v>
      </c>
      <c r="CM7" s="109" t="s">
        <v>375</v>
      </c>
      <c r="CN7" s="109">
        <v>48.8</v>
      </c>
      <c r="CO7" s="109">
        <v>50</v>
      </c>
      <c r="CP7" s="109">
        <f>CN7+CO7</f>
        <v>98.8</v>
      </c>
      <c r="CQ7" s="109">
        <v>10</v>
      </c>
      <c r="CR7" s="109" t="s">
        <v>375</v>
      </c>
      <c r="CS7" s="109">
        <v>49.6</v>
      </c>
      <c r="CT7" s="109">
        <v>49.6</v>
      </c>
      <c r="CU7" s="109">
        <f>CS7+CT7</f>
        <v>99.2</v>
      </c>
      <c r="CV7" s="109">
        <v>10</v>
      </c>
      <c r="CW7" s="109" t="s">
        <v>375</v>
      </c>
      <c r="CX7" s="109">
        <v>50</v>
      </c>
      <c r="CY7" s="109">
        <v>50</v>
      </c>
      <c r="CZ7" s="109">
        <f>CX7+CY7</f>
        <v>100</v>
      </c>
      <c r="DA7" s="109">
        <v>10</v>
      </c>
      <c r="DB7" s="109" t="s">
        <v>375</v>
      </c>
      <c r="DC7" s="109">
        <v>10</v>
      </c>
      <c r="DD7" s="109">
        <v>10</v>
      </c>
      <c r="DE7" s="109">
        <f>DC7+DD7</f>
        <v>20</v>
      </c>
      <c r="DF7" s="109">
        <f>10</f>
        <v>10</v>
      </c>
      <c r="DG7" s="109" t="s">
        <v>384</v>
      </c>
      <c r="DH7" s="52">
        <v>10</v>
      </c>
      <c r="DI7" s="109">
        <v>10</v>
      </c>
      <c r="DJ7" s="109">
        <f>DH7+DI7</f>
        <v>20</v>
      </c>
      <c r="DK7" s="109">
        <v>10</v>
      </c>
      <c r="DL7" s="109" t="s">
        <v>375</v>
      </c>
      <c r="DM7" s="52">
        <v>10</v>
      </c>
      <c r="DN7" s="109">
        <v>10</v>
      </c>
      <c r="DO7" s="109">
        <f>DM7+DN7</f>
        <v>20</v>
      </c>
      <c r="DP7" s="109">
        <v>10</v>
      </c>
      <c r="DQ7" s="109" t="s">
        <v>375</v>
      </c>
      <c r="DR7" s="52">
        <v>10</v>
      </c>
      <c r="DS7" s="109">
        <v>10</v>
      </c>
      <c r="DT7" s="109">
        <f>DR7+DS7</f>
        <v>20</v>
      </c>
      <c r="DU7" s="109">
        <v>10</v>
      </c>
      <c r="DV7" s="109" t="s">
        <v>375</v>
      </c>
      <c r="DW7" s="109">
        <f>CF7+CK7+CP7+CU7+CZ7</f>
        <v>492.8</v>
      </c>
      <c r="DX7" s="109">
        <f>DW7/5</f>
        <v>98.56</v>
      </c>
      <c r="DY7" s="109">
        <v>10</v>
      </c>
      <c r="DZ7" s="109" t="s">
        <v>375</v>
      </c>
    </row>
    <row r="8" spans="1:130" ht="18" customHeight="1">
      <c r="A8" s="75">
        <v>2</v>
      </c>
      <c r="B8" s="75">
        <v>2</v>
      </c>
      <c r="C8" s="82" t="s">
        <v>31</v>
      </c>
      <c r="D8" s="109">
        <v>4.5</v>
      </c>
      <c r="E8" s="109">
        <v>5</v>
      </c>
      <c r="F8" s="109" t="s">
        <v>376</v>
      </c>
      <c r="G8" s="109">
        <v>5.5</v>
      </c>
      <c r="H8" s="109">
        <v>6</v>
      </c>
      <c r="I8" s="109" t="s">
        <v>377</v>
      </c>
      <c r="J8" s="109">
        <v>10</v>
      </c>
      <c r="K8" s="109">
        <v>4</v>
      </c>
      <c r="L8" s="109" t="s">
        <v>378</v>
      </c>
      <c r="M8" s="109">
        <f t="shared" ref="M8:M29" si="0">D8+G8+J8</f>
        <v>20</v>
      </c>
      <c r="N8" s="109">
        <f t="shared" ref="N8:N29" si="1">M8*2</f>
        <v>40</v>
      </c>
      <c r="O8" s="109">
        <v>4</v>
      </c>
      <c r="P8" s="109" t="s">
        <v>378</v>
      </c>
      <c r="Q8" s="109">
        <v>6.5</v>
      </c>
      <c r="R8" s="109">
        <v>7</v>
      </c>
      <c r="S8" s="109" t="s">
        <v>379</v>
      </c>
      <c r="T8" s="109">
        <v>9</v>
      </c>
      <c r="U8" s="109">
        <v>9</v>
      </c>
      <c r="V8" s="109" t="s">
        <v>380</v>
      </c>
      <c r="W8" s="109">
        <v>12</v>
      </c>
      <c r="X8" s="109">
        <v>4</v>
      </c>
      <c r="Y8" s="109" t="s">
        <v>378</v>
      </c>
      <c r="Z8" s="109">
        <f t="shared" ref="Z8:Z29" si="2">Q8+T8+W8</f>
        <v>27.5</v>
      </c>
      <c r="AA8" s="109">
        <f t="shared" ref="AA8:AA29" si="3">Z8*2</f>
        <v>55</v>
      </c>
      <c r="AB8" s="109">
        <v>6</v>
      </c>
      <c r="AC8" s="109" t="s">
        <v>377</v>
      </c>
      <c r="AD8" s="109">
        <v>7.1</v>
      </c>
      <c r="AE8" s="109">
        <v>8</v>
      </c>
      <c r="AF8" s="109" t="s">
        <v>381</v>
      </c>
      <c r="AG8" s="109">
        <v>7.6</v>
      </c>
      <c r="AH8" s="109">
        <v>8</v>
      </c>
      <c r="AI8" s="109" t="s">
        <v>381</v>
      </c>
      <c r="AJ8" s="109">
        <v>15</v>
      </c>
      <c r="AK8" s="109">
        <v>5</v>
      </c>
      <c r="AL8" s="109" t="s">
        <v>376</v>
      </c>
      <c r="AM8" s="109">
        <f t="shared" ref="AM8:AM29" si="4">AD8+AG8+AJ8</f>
        <v>29.7</v>
      </c>
      <c r="AN8" s="109">
        <f t="shared" ref="AN8:AN29" si="5">AM8*2</f>
        <v>59.4</v>
      </c>
      <c r="AO8" s="109">
        <v>6</v>
      </c>
      <c r="AP8" s="109" t="s">
        <v>377</v>
      </c>
      <c r="AQ8" s="109">
        <v>7.4</v>
      </c>
      <c r="AR8" s="109">
        <v>8</v>
      </c>
      <c r="AS8" s="109" t="s">
        <v>381</v>
      </c>
      <c r="AT8" s="109">
        <v>7</v>
      </c>
      <c r="AU8" s="109">
        <v>7</v>
      </c>
      <c r="AV8" s="109" t="s">
        <v>379</v>
      </c>
      <c r="AW8" s="109">
        <v>13.5</v>
      </c>
      <c r="AX8" s="109">
        <v>5</v>
      </c>
      <c r="AY8" s="109" t="s">
        <v>376</v>
      </c>
      <c r="AZ8" s="109">
        <f t="shared" ref="AZ8:AZ29" si="6">AQ8+AT8+AW8</f>
        <v>27.9</v>
      </c>
      <c r="BA8" s="109">
        <f t="shared" ref="BA8:BA29" si="7">AZ8*2</f>
        <v>55.8</v>
      </c>
      <c r="BB8" s="109">
        <v>6</v>
      </c>
      <c r="BC8" s="109" t="s">
        <v>377</v>
      </c>
      <c r="BD8" s="109">
        <v>7</v>
      </c>
      <c r="BE8" s="109">
        <v>7</v>
      </c>
      <c r="BF8" s="109" t="s">
        <v>379</v>
      </c>
      <c r="BG8" s="109">
        <v>7</v>
      </c>
      <c r="BH8" s="109">
        <v>7</v>
      </c>
      <c r="BI8" s="109" t="s">
        <v>379</v>
      </c>
      <c r="BJ8" s="109">
        <v>13.2</v>
      </c>
      <c r="BK8" s="109">
        <v>5</v>
      </c>
      <c r="BL8" s="109" t="s">
        <v>376</v>
      </c>
      <c r="BM8" s="109">
        <f t="shared" ref="BM8:BM28" si="8">BD8+BG8+BJ8</f>
        <v>27.2</v>
      </c>
      <c r="BN8" s="109">
        <f t="shared" ref="BN8:BN29" si="9">BM8*2</f>
        <v>54.4</v>
      </c>
      <c r="BO8" s="109">
        <v>6</v>
      </c>
      <c r="BP8" s="109" t="s">
        <v>377</v>
      </c>
      <c r="BQ8" s="109">
        <v>9</v>
      </c>
      <c r="BR8" s="109" t="s">
        <v>380</v>
      </c>
      <c r="BS8" s="109"/>
      <c r="BT8" s="109">
        <v>9</v>
      </c>
      <c r="BU8" s="109" t="s">
        <v>380</v>
      </c>
      <c r="BV8" s="109">
        <v>9</v>
      </c>
      <c r="BW8" s="109" t="s">
        <v>380</v>
      </c>
      <c r="BX8" s="109">
        <v>7</v>
      </c>
      <c r="BY8" s="109" t="s">
        <v>379</v>
      </c>
      <c r="BZ8" s="109">
        <f t="shared" ref="BZ8:BZ29" si="10">M8+Z8+AM8+AZ8+BM8</f>
        <v>132.29999999999998</v>
      </c>
      <c r="CA8" s="109">
        <f t="shared" ref="CA8:CA29" si="11">BZ8/250*100</f>
        <v>52.919999999999987</v>
      </c>
      <c r="CB8" s="109">
        <v>6</v>
      </c>
      <c r="CC8" s="109" t="s">
        <v>377</v>
      </c>
      <c r="CD8" s="109">
        <v>22</v>
      </c>
      <c r="CE8" s="109">
        <v>20</v>
      </c>
      <c r="CF8" s="109">
        <f t="shared" ref="CF8:CF29" si="12">CD8+CE8</f>
        <v>42</v>
      </c>
      <c r="CG8" s="109">
        <v>5</v>
      </c>
      <c r="CH8" s="109" t="s">
        <v>376</v>
      </c>
      <c r="CI8" s="109">
        <v>29.6</v>
      </c>
      <c r="CJ8" s="109">
        <v>27.5</v>
      </c>
      <c r="CK8" s="109">
        <f t="shared" ref="CK8:CK29" si="13">CI8+CJ8</f>
        <v>57.1</v>
      </c>
      <c r="CL8" s="109">
        <v>6</v>
      </c>
      <c r="CM8" s="109" t="s">
        <v>377</v>
      </c>
      <c r="CN8" s="109">
        <v>33.5</v>
      </c>
      <c r="CO8" s="109">
        <v>29.7</v>
      </c>
      <c r="CP8" s="109">
        <f t="shared" ref="CP8:CP29" si="14">CN8+CO8</f>
        <v>63.2</v>
      </c>
      <c r="CQ8" s="109">
        <v>7</v>
      </c>
      <c r="CR8" s="109" t="s">
        <v>379</v>
      </c>
      <c r="CS8" s="109">
        <v>30.7</v>
      </c>
      <c r="CT8" s="109">
        <v>27.9</v>
      </c>
      <c r="CU8" s="109">
        <f t="shared" ref="CU8:CU29" si="15">CS8+CT8</f>
        <v>58.599999999999994</v>
      </c>
      <c r="CV8" s="109">
        <v>6</v>
      </c>
      <c r="CW8" s="109" t="s">
        <v>377</v>
      </c>
      <c r="CX8" s="109">
        <v>25.2</v>
      </c>
      <c r="CY8" s="109">
        <v>27.2</v>
      </c>
      <c r="CZ8" s="109">
        <f t="shared" ref="CZ8:CZ29" si="16">CX8+CY8</f>
        <v>52.4</v>
      </c>
      <c r="DA8" s="109">
        <v>6</v>
      </c>
      <c r="DB8" s="109" t="s">
        <v>377</v>
      </c>
      <c r="DC8" s="109">
        <v>9</v>
      </c>
      <c r="DD8" s="109">
        <v>9</v>
      </c>
      <c r="DE8" s="109">
        <f t="shared" ref="DE8:DE29" si="17">DC8+DD8</f>
        <v>18</v>
      </c>
      <c r="DF8" s="109">
        <v>9</v>
      </c>
      <c r="DG8" s="109" t="s">
        <v>375</v>
      </c>
      <c r="DH8" s="49">
        <v>7</v>
      </c>
      <c r="DI8" s="109">
        <v>9</v>
      </c>
      <c r="DJ8" s="109">
        <f t="shared" ref="DJ8:DJ29" si="18">DH8+DI8</f>
        <v>16</v>
      </c>
      <c r="DK8" s="109">
        <v>8</v>
      </c>
      <c r="DL8" s="109" t="s">
        <v>381</v>
      </c>
      <c r="DM8" s="49">
        <v>7</v>
      </c>
      <c r="DN8" s="109">
        <v>7</v>
      </c>
      <c r="DO8" s="109">
        <f t="shared" ref="DO8:DO29" si="19">DM8+DN8</f>
        <v>14</v>
      </c>
      <c r="DP8" s="109">
        <v>7</v>
      </c>
      <c r="DQ8" s="109" t="s">
        <v>379</v>
      </c>
      <c r="DR8" s="49">
        <v>9</v>
      </c>
      <c r="DS8" s="109">
        <v>9</v>
      </c>
      <c r="DT8" s="109">
        <f t="shared" ref="DT8:DT29" si="20">DR8+DS8</f>
        <v>18</v>
      </c>
      <c r="DU8" s="109">
        <v>9</v>
      </c>
      <c r="DV8" s="109" t="s">
        <v>380</v>
      </c>
      <c r="DW8" s="109">
        <f t="shared" ref="DW8:DW29" si="21">CF8+CK8+CP8+CU8+CZ8</f>
        <v>273.3</v>
      </c>
      <c r="DX8" s="109">
        <f t="shared" ref="DX8:DX29" si="22">DW8/5</f>
        <v>54.660000000000004</v>
      </c>
      <c r="DY8" s="109">
        <v>6</v>
      </c>
      <c r="DZ8" s="109" t="s">
        <v>377</v>
      </c>
    </row>
    <row r="9" spans="1:130" ht="18" customHeight="1">
      <c r="A9" s="75">
        <v>3</v>
      </c>
      <c r="B9" s="75">
        <v>3</v>
      </c>
      <c r="C9" s="82" t="s">
        <v>60</v>
      </c>
      <c r="D9" s="109">
        <v>8.5</v>
      </c>
      <c r="E9" s="109">
        <v>9</v>
      </c>
      <c r="F9" s="109" t="s">
        <v>380</v>
      </c>
      <c r="G9" s="109">
        <v>9.5</v>
      </c>
      <c r="H9" s="109">
        <v>10</v>
      </c>
      <c r="I9" s="109" t="s">
        <v>375</v>
      </c>
      <c r="J9" s="109">
        <v>24.5</v>
      </c>
      <c r="K9" s="109">
        <v>9</v>
      </c>
      <c r="L9" s="109" t="s">
        <v>380</v>
      </c>
      <c r="M9" s="109">
        <f t="shared" si="0"/>
        <v>42.5</v>
      </c>
      <c r="N9" s="109">
        <f t="shared" si="1"/>
        <v>85</v>
      </c>
      <c r="O9" s="109">
        <v>9</v>
      </c>
      <c r="P9" s="109" t="s">
        <v>380</v>
      </c>
      <c r="Q9" s="109">
        <v>8</v>
      </c>
      <c r="R9" s="109">
        <v>8</v>
      </c>
      <c r="S9" s="109" t="s">
        <v>381</v>
      </c>
      <c r="T9" s="109">
        <v>8</v>
      </c>
      <c r="U9" s="109">
        <v>8</v>
      </c>
      <c r="V9" s="109" t="s">
        <v>381</v>
      </c>
      <c r="W9" s="109">
        <v>21.2</v>
      </c>
      <c r="X9" s="109">
        <v>7</v>
      </c>
      <c r="Y9" s="109" t="s">
        <v>379</v>
      </c>
      <c r="Z9" s="109">
        <f t="shared" si="2"/>
        <v>37.200000000000003</v>
      </c>
      <c r="AA9" s="109">
        <f t="shared" si="3"/>
        <v>74.400000000000006</v>
      </c>
      <c r="AB9" s="109">
        <v>8</v>
      </c>
      <c r="AC9" s="109" t="s">
        <v>381</v>
      </c>
      <c r="AD9" s="109">
        <v>9.6</v>
      </c>
      <c r="AE9" s="109">
        <v>10</v>
      </c>
      <c r="AF9" s="109" t="s">
        <v>375</v>
      </c>
      <c r="AG9" s="109">
        <v>8.9</v>
      </c>
      <c r="AH9" s="109">
        <v>9</v>
      </c>
      <c r="AI9" s="109" t="s">
        <v>380</v>
      </c>
      <c r="AJ9" s="109">
        <v>24.5</v>
      </c>
      <c r="AK9" s="109">
        <v>9</v>
      </c>
      <c r="AL9" s="109" t="s">
        <v>380</v>
      </c>
      <c r="AM9" s="109">
        <f t="shared" si="4"/>
        <v>43</v>
      </c>
      <c r="AN9" s="109">
        <f t="shared" si="5"/>
        <v>86</v>
      </c>
      <c r="AO9" s="109">
        <v>9</v>
      </c>
      <c r="AP9" s="109" t="s">
        <v>380</v>
      </c>
      <c r="AQ9" s="109">
        <v>9</v>
      </c>
      <c r="AR9" s="109">
        <v>9</v>
      </c>
      <c r="AS9" s="109" t="s">
        <v>380</v>
      </c>
      <c r="AT9" s="109">
        <v>8.6</v>
      </c>
      <c r="AU9" s="109">
        <v>9</v>
      </c>
      <c r="AV9" s="109" t="s">
        <v>380</v>
      </c>
      <c r="AW9" s="109">
        <v>26</v>
      </c>
      <c r="AX9" s="109">
        <v>9</v>
      </c>
      <c r="AY9" s="109" t="s">
        <v>380</v>
      </c>
      <c r="AZ9" s="109">
        <f t="shared" si="6"/>
        <v>43.6</v>
      </c>
      <c r="BA9" s="109">
        <f t="shared" si="7"/>
        <v>87.2</v>
      </c>
      <c r="BB9" s="109">
        <v>9</v>
      </c>
      <c r="BC9" s="109" t="s">
        <v>380</v>
      </c>
      <c r="BD9" s="109">
        <v>9</v>
      </c>
      <c r="BE9" s="109">
        <v>9</v>
      </c>
      <c r="BF9" s="109" t="s">
        <v>380</v>
      </c>
      <c r="BG9" s="109">
        <v>9</v>
      </c>
      <c r="BH9" s="109">
        <v>9</v>
      </c>
      <c r="BI9" s="109" t="s">
        <v>380</v>
      </c>
      <c r="BJ9" s="109">
        <v>27.6</v>
      </c>
      <c r="BK9" s="109">
        <v>10</v>
      </c>
      <c r="BL9" s="109" t="s">
        <v>375</v>
      </c>
      <c r="BM9" s="109">
        <f t="shared" si="8"/>
        <v>45.6</v>
      </c>
      <c r="BN9" s="109">
        <f t="shared" si="9"/>
        <v>91.2</v>
      </c>
      <c r="BO9" s="109">
        <v>10</v>
      </c>
      <c r="BP9" s="109" t="s">
        <v>375</v>
      </c>
      <c r="BQ9" s="109">
        <v>9</v>
      </c>
      <c r="BR9" s="109" t="s">
        <v>380</v>
      </c>
      <c r="BS9" s="109"/>
      <c r="BT9" s="109">
        <v>10</v>
      </c>
      <c r="BU9" s="109" t="s">
        <v>375</v>
      </c>
      <c r="BV9" s="109">
        <v>10</v>
      </c>
      <c r="BW9" s="109" t="s">
        <v>375</v>
      </c>
      <c r="BX9" s="109">
        <v>9</v>
      </c>
      <c r="BY9" s="109" t="s">
        <v>380</v>
      </c>
      <c r="BZ9" s="109">
        <f t="shared" si="10"/>
        <v>211.9</v>
      </c>
      <c r="CA9" s="109">
        <f t="shared" si="11"/>
        <v>84.76</v>
      </c>
      <c r="CB9" s="109">
        <v>9</v>
      </c>
      <c r="CC9" s="109" t="s">
        <v>380</v>
      </c>
      <c r="CD9" s="109">
        <v>35.5</v>
      </c>
      <c r="CE9" s="109">
        <v>42.5</v>
      </c>
      <c r="CF9" s="109">
        <f t="shared" si="12"/>
        <v>78</v>
      </c>
      <c r="CG9" s="109">
        <v>8</v>
      </c>
      <c r="CH9" s="109" t="s">
        <v>381</v>
      </c>
      <c r="CI9" s="109">
        <v>39.9</v>
      </c>
      <c r="CJ9" s="109">
        <v>37.200000000000003</v>
      </c>
      <c r="CK9" s="109">
        <f t="shared" si="13"/>
        <v>77.099999999999994</v>
      </c>
      <c r="CL9" s="109">
        <v>8</v>
      </c>
      <c r="CM9" s="109" t="s">
        <v>381</v>
      </c>
      <c r="CN9" s="109">
        <v>42.6</v>
      </c>
      <c r="CO9" s="109">
        <v>43</v>
      </c>
      <c r="CP9" s="109">
        <f t="shared" si="14"/>
        <v>85.6</v>
      </c>
      <c r="CQ9" s="109">
        <v>9</v>
      </c>
      <c r="CR9" s="109" t="s">
        <v>380</v>
      </c>
      <c r="CS9" s="109">
        <v>41.4</v>
      </c>
      <c r="CT9" s="109">
        <v>43.6</v>
      </c>
      <c r="CU9" s="109">
        <f t="shared" si="15"/>
        <v>85</v>
      </c>
      <c r="CV9" s="109">
        <v>9</v>
      </c>
      <c r="CW9" s="109" t="s">
        <v>380</v>
      </c>
      <c r="CX9" s="109">
        <v>46</v>
      </c>
      <c r="CY9" s="109">
        <v>45.6</v>
      </c>
      <c r="CZ9" s="109">
        <f t="shared" si="16"/>
        <v>91.6</v>
      </c>
      <c r="DA9" s="109">
        <v>10</v>
      </c>
      <c r="DB9" s="109" t="s">
        <v>375</v>
      </c>
      <c r="DC9" s="109">
        <v>10</v>
      </c>
      <c r="DD9" s="109">
        <v>10</v>
      </c>
      <c r="DE9" s="109">
        <f t="shared" si="17"/>
        <v>20</v>
      </c>
      <c r="DF9" s="109">
        <v>10</v>
      </c>
      <c r="DG9" s="109" t="s">
        <v>375</v>
      </c>
      <c r="DH9" s="49">
        <v>9</v>
      </c>
      <c r="DI9" s="109">
        <v>10</v>
      </c>
      <c r="DJ9" s="109">
        <f t="shared" si="18"/>
        <v>19</v>
      </c>
      <c r="DK9" s="109">
        <v>10</v>
      </c>
      <c r="DL9" s="109" t="s">
        <v>375</v>
      </c>
      <c r="DM9" s="49">
        <v>8</v>
      </c>
      <c r="DN9" s="109">
        <v>9</v>
      </c>
      <c r="DO9" s="109">
        <f t="shared" si="19"/>
        <v>17</v>
      </c>
      <c r="DP9" s="109">
        <v>9</v>
      </c>
      <c r="DQ9" s="109" t="s">
        <v>380</v>
      </c>
      <c r="DR9" s="49">
        <v>10</v>
      </c>
      <c r="DS9" s="109">
        <v>9</v>
      </c>
      <c r="DT9" s="109">
        <f t="shared" si="20"/>
        <v>19</v>
      </c>
      <c r="DU9" s="109">
        <v>10</v>
      </c>
      <c r="DV9" s="109" t="s">
        <v>375</v>
      </c>
      <c r="DW9" s="109">
        <f t="shared" si="21"/>
        <v>417.29999999999995</v>
      </c>
      <c r="DX9" s="109">
        <f t="shared" si="22"/>
        <v>83.46</v>
      </c>
      <c r="DY9" s="109">
        <v>9</v>
      </c>
      <c r="DZ9" s="109" t="s">
        <v>380</v>
      </c>
    </row>
    <row r="10" spans="1:130" ht="18" customHeight="1">
      <c r="A10" s="75">
        <v>4</v>
      </c>
      <c r="B10" s="75">
        <v>4</v>
      </c>
      <c r="C10" s="82" t="s">
        <v>32</v>
      </c>
      <c r="D10" s="109">
        <v>4.5</v>
      </c>
      <c r="E10" s="109">
        <v>5</v>
      </c>
      <c r="F10" s="109" t="s">
        <v>376</v>
      </c>
      <c r="G10" s="109">
        <v>5.5</v>
      </c>
      <c r="H10" s="109">
        <v>6</v>
      </c>
      <c r="I10" s="109" t="s">
        <v>377</v>
      </c>
      <c r="J10" s="109">
        <v>14.5</v>
      </c>
      <c r="K10" s="109">
        <v>5</v>
      </c>
      <c r="L10" s="109" t="s">
        <v>376</v>
      </c>
      <c r="M10" s="109">
        <f t="shared" si="0"/>
        <v>24.5</v>
      </c>
      <c r="N10" s="109">
        <f t="shared" si="1"/>
        <v>49</v>
      </c>
      <c r="O10" s="109">
        <v>5</v>
      </c>
      <c r="P10" s="109" t="s">
        <v>377</v>
      </c>
      <c r="Q10" s="109">
        <v>5</v>
      </c>
      <c r="R10" s="109">
        <v>5</v>
      </c>
      <c r="S10" s="109" t="s">
        <v>376</v>
      </c>
      <c r="T10" s="109">
        <v>4.5</v>
      </c>
      <c r="U10" s="109">
        <v>5</v>
      </c>
      <c r="V10" s="109" t="s">
        <v>376</v>
      </c>
      <c r="W10" s="109">
        <v>12</v>
      </c>
      <c r="X10" s="109">
        <v>4</v>
      </c>
      <c r="Y10" s="109" t="s">
        <v>378</v>
      </c>
      <c r="Z10" s="109">
        <f t="shared" si="2"/>
        <v>21.5</v>
      </c>
      <c r="AA10" s="109">
        <f t="shared" si="3"/>
        <v>43</v>
      </c>
      <c r="AB10" s="109">
        <v>5</v>
      </c>
      <c r="AC10" s="109" t="s">
        <v>376</v>
      </c>
      <c r="AD10" s="109">
        <v>7</v>
      </c>
      <c r="AE10" s="109">
        <v>7</v>
      </c>
      <c r="AF10" s="109" t="s">
        <v>379</v>
      </c>
      <c r="AG10" s="109">
        <v>7.1</v>
      </c>
      <c r="AH10" s="109">
        <v>8</v>
      </c>
      <c r="AI10" s="109" t="s">
        <v>381</v>
      </c>
      <c r="AJ10" s="109">
        <v>19.5</v>
      </c>
      <c r="AK10" s="109">
        <v>7</v>
      </c>
      <c r="AL10" s="109" t="s">
        <v>379</v>
      </c>
      <c r="AM10" s="109">
        <f t="shared" si="4"/>
        <v>33.6</v>
      </c>
      <c r="AN10" s="109">
        <f t="shared" si="5"/>
        <v>67.2</v>
      </c>
      <c r="AO10" s="109">
        <v>7</v>
      </c>
      <c r="AP10" s="109" t="s">
        <v>379</v>
      </c>
      <c r="AQ10" s="109">
        <v>6.6</v>
      </c>
      <c r="AR10" s="109">
        <v>7</v>
      </c>
      <c r="AS10" s="109" t="s">
        <v>379</v>
      </c>
      <c r="AT10" s="109">
        <v>6.6</v>
      </c>
      <c r="AU10" s="109">
        <v>7</v>
      </c>
      <c r="AV10" s="109" t="s">
        <v>379</v>
      </c>
      <c r="AW10" s="109">
        <v>12</v>
      </c>
      <c r="AX10" s="109">
        <v>4</v>
      </c>
      <c r="AY10" s="109" t="s">
        <v>378</v>
      </c>
      <c r="AZ10" s="109">
        <f t="shared" si="6"/>
        <v>25.2</v>
      </c>
      <c r="BA10" s="109">
        <f t="shared" si="7"/>
        <v>50.4</v>
      </c>
      <c r="BB10" s="109">
        <v>6</v>
      </c>
      <c r="BC10" s="109" t="s">
        <v>377</v>
      </c>
      <c r="BD10" s="109">
        <v>7</v>
      </c>
      <c r="BE10" s="109">
        <v>7</v>
      </c>
      <c r="BF10" s="109" t="s">
        <v>379</v>
      </c>
      <c r="BG10" s="109">
        <v>7</v>
      </c>
      <c r="BH10" s="109">
        <v>7</v>
      </c>
      <c r="BI10" s="109" t="s">
        <v>379</v>
      </c>
      <c r="BJ10" s="109">
        <v>12.6</v>
      </c>
      <c r="BK10" s="109">
        <v>5</v>
      </c>
      <c r="BL10" s="109" t="s">
        <v>376</v>
      </c>
      <c r="BM10" s="109">
        <f t="shared" si="8"/>
        <v>26.6</v>
      </c>
      <c r="BN10" s="109">
        <f t="shared" si="9"/>
        <v>53.2</v>
      </c>
      <c r="BO10" s="109">
        <v>6</v>
      </c>
      <c r="BP10" s="109" t="s">
        <v>377</v>
      </c>
      <c r="BQ10" s="109">
        <v>10</v>
      </c>
      <c r="BR10" s="109" t="s">
        <v>375</v>
      </c>
      <c r="BS10" s="109"/>
      <c r="BT10" s="109">
        <v>9</v>
      </c>
      <c r="BU10" s="109" t="s">
        <v>380</v>
      </c>
      <c r="BV10" s="109">
        <v>9</v>
      </c>
      <c r="BW10" s="109" t="s">
        <v>380</v>
      </c>
      <c r="BX10" s="109">
        <v>8</v>
      </c>
      <c r="BY10" s="109" t="s">
        <v>381</v>
      </c>
      <c r="BZ10" s="109">
        <f t="shared" si="10"/>
        <v>131.4</v>
      </c>
      <c r="CA10" s="109">
        <f t="shared" si="11"/>
        <v>52.560000000000009</v>
      </c>
      <c r="CB10" s="109">
        <v>6</v>
      </c>
      <c r="CC10" s="109" t="s">
        <v>377</v>
      </c>
      <c r="CD10" s="109">
        <v>21.5</v>
      </c>
      <c r="CE10" s="109">
        <v>24.5</v>
      </c>
      <c r="CF10" s="109">
        <f t="shared" si="12"/>
        <v>46</v>
      </c>
      <c r="CG10" s="109">
        <v>5</v>
      </c>
      <c r="CH10" s="109" t="s">
        <v>376</v>
      </c>
      <c r="CI10" s="109">
        <v>21.8</v>
      </c>
      <c r="CJ10" s="109">
        <v>21.5</v>
      </c>
      <c r="CK10" s="109">
        <f t="shared" si="13"/>
        <v>43.3</v>
      </c>
      <c r="CL10" s="109">
        <v>5</v>
      </c>
      <c r="CM10" s="109" t="s">
        <v>376</v>
      </c>
      <c r="CN10" s="109">
        <v>32.1</v>
      </c>
      <c r="CO10" s="109">
        <v>33.6</v>
      </c>
      <c r="CP10" s="109">
        <f t="shared" si="14"/>
        <v>65.7</v>
      </c>
      <c r="CQ10" s="109">
        <v>7</v>
      </c>
      <c r="CR10" s="109" t="s">
        <v>379</v>
      </c>
      <c r="CS10" s="109">
        <v>28</v>
      </c>
      <c r="CT10" s="109">
        <v>25.2</v>
      </c>
      <c r="CU10" s="109">
        <f t="shared" si="15"/>
        <v>53.2</v>
      </c>
      <c r="CV10" s="109">
        <v>6</v>
      </c>
      <c r="CW10" s="109" t="s">
        <v>377</v>
      </c>
      <c r="CX10" s="109">
        <v>24</v>
      </c>
      <c r="CY10" s="109">
        <v>26.6</v>
      </c>
      <c r="CZ10" s="109">
        <f t="shared" si="16"/>
        <v>50.6</v>
      </c>
      <c r="DA10" s="109">
        <v>6</v>
      </c>
      <c r="DB10" s="109" t="s">
        <v>377</v>
      </c>
      <c r="DC10" s="109">
        <v>9</v>
      </c>
      <c r="DD10" s="109">
        <v>9</v>
      </c>
      <c r="DE10" s="109">
        <f t="shared" si="17"/>
        <v>18</v>
      </c>
      <c r="DF10" s="109">
        <v>9</v>
      </c>
      <c r="DG10" s="109" t="s">
        <v>380</v>
      </c>
      <c r="DH10" s="49">
        <v>9</v>
      </c>
      <c r="DI10" s="109">
        <v>9</v>
      </c>
      <c r="DJ10" s="109">
        <f t="shared" si="18"/>
        <v>18</v>
      </c>
      <c r="DK10" s="109">
        <v>9</v>
      </c>
      <c r="DL10" s="109" t="s">
        <v>380</v>
      </c>
      <c r="DM10" s="49">
        <v>7</v>
      </c>
      <c r="DN10" s="109">
        <v>8</v>
      </c>
      <c r="DO10" s="109">
        <f t="shared" si="19"/>
        <v>15</v>
      </c>
      <c r="DP10" s="109">
        <v>8</v>
      </c>
      <c r="DQ10" s="109" t="s">
        <v>381</v>
      </c>
      <c r="DR10" s="49">
        <v>9</v>
      </c>
      <c r="DS10" s="109">
        <v>10</v>
      </c>
      <c r="DT10" s="109">
        <f t="shared" si="20"/>
        <v>19</v>
      </c>
      <c r="DU10" s="109">
        <v>10</v>
      </c>
      <c r="DV10" s="109" t="s">
        <v>375</v>
      </c>
      <c r="DW10" s="109">
        <f t="shared" si="21"/>
        <v>258.8</v>
      </c>
      <c r="DX10" s="109">
        <f t="shared" si="22"/>
        <v>51.760000000000005</v>
      </c>
      <c r="DY10" s="109">
        <v>6</v>
      </c>
      <c r="DZ10" s="109" t="s">
        <v>377</v>
      </c>
    </row>
    <row r="11" spans="1:130" ht="18" customHeight="1">
      <c r="A11" s="75">
        <v>5</v>
      </c>
      <c r="B11" s="75">
        <v>5</v>
      </c>
      <c r="C11" s="82" t="s">
        <v>265</v>
      </c>
      <c r="D11" s="109">
        <v>4.5</v>
      </c>
      <c r="E11" s="109">
        <v>5</v>
      </c>
      <c r="F11" s="109" t="s">
        <v>376</v>
      </c>
      <c r="G11" s="109">
        <v>7.5</v>
      </c>
      <c r="H11" s="109">
        <v>8</v>
      </c>
      <c r="I11" s="109" t="s">
        <v>381</v>
      </c>
      <c r="J11" s="49">
        <v>11</v>
      </c>
      <c r="K11" s="109">
        <v>4</v>
      </c>
      <c r="L11" s="109" t="s">
        <v>378</v>
      </c>
      <c r="M11" s="109">
        <f t="shared" si="0"/>
        <v>23</v>
      </c>
      <c r="N11" s="109">
        <f t="shared" si="1"/>
        <v>46</v>
      </c>
      <c r="O11" s="109">
        <v>5</v>
      </c>
      <c r="P11" s="109" t="s">
        <v>377</v>
      </c>
      <c r="Q11" s="49">
        <v>5</v>
      </c>
      <c r="R11" s="49">
        <v>5</v>
      </c>
      <c r="S11" s="109" t="s">
        <v>376</v>
      </c>
      <c r="T11" s="49">
        <v>6</v>
      </c>
      <c r="U11" s="109">
        <v>6</v>
      </c>
      <c r="V11" s="109" t="s">
        <v>377</v>
      </c>
      <c r="W11" s="49">
        <v>15.5</v>
      </c>
      <c r="X11" s="109">
        <v>5</v>
      </c>
      <c r="Y11" s="109" t="s">
        <v>376</v>
      </c>
      <c r="Z11" s="109">
        <f t="shared" si="2"/>
        <v>26.5</v>
      </c>
      <c r="AA11" s="109">
        <f t="shared" si="3"/>
        <v>53</v>
      </c>
      <c r="AB11" s="109">
        <v>6</v>
      </c>
      <c r="AC11" s="109" t="s">
        <v>376</v>
      </c>
      <c r="AD11" s="49">
        <v>7</v>
      </c>
      <c r="AE11" s="49">
        <v>7</v>
      </c>
      <c r="AF11" s="109" t="s">
        <v>379</v>
      </c>
      <c r="AG11" s="49">
        <v>7.1</v>
      </c>
      <c r="AH11" s="49">
        <v>8</v>
      </c>
      <c r="AI11" s="109" t="s">
        <v>381</v>
      </c>
      <c r="AJ11" s="49">
        <v>15</v>
      </c>
      <c r="AK11" s="49">
        <v>5</v>
      </c>
      <c r="AL11" s="109" t="s">
        <v>376</v>
      </c>
      <c r="AM11" s="109">
        <f t="shared" si="4"/>
        <v>29.1</v>
      </c>
      <c r="AN11" s="109">
        <f t="shared" si="5"/>
        <v>58.2</v>
      </c>
      <c r="AO11" s="49">
        <v>6</v>
      </c>
      <c r="AP11" s="109" t="s">
        <v>377</v>
      </c>
      <c r="AQ11" s="49">
        <v>6.4</v>
      </c>
      <c r="AR11" s="109">
        <v>7</v>
      </c>
      <c r="AS11" s="109" t="s">
        <v>379</v>
      </c>
      <c r="AT11" s="49">
        <v>6.8</v>
      </c>
      <c r="AU11" s="49">
        <v>7</v>
      </c>
      <c r="AV11" s="109" t="s">
        <v>379</v>
      </c>
      <c r="AW11" s="49">
        <v>12</v>
      </c>
      <c r="AX11" s="49">
        <v>4</v>
      </c>
      <c r="AY11" s="109" t="s">
        <v>378</v>
      </c>
      <c r="AZ11" s="109">
        <f t="shared" si="6"/>
        <v>25.2</v>
      </c>
      <c r="BA11" s="109">
        <f t="shared" si="7"/>
        <v>50.4</v>
      </c>
      <c r="BB11" s="109">
        <v>6</v>
      </c>
      <c r="BC11" s="109" t="s">
        <v>377</v>
      </c>
      <c r="BD11" s="49">
        <v>7</v>
      </c>
      <c r="BE11" s="49">
        <v>7</v>
      </c>
      <c r="BF11" s="109" t="s">
        <v>379</v>
      </c>
      <c r="BG11" s="49">
        <v>8</v>
      </c>
      <c r="BH11" s="49">
        <v>8</v>
      </c>
      <c r="BI11" s="49" t="s">
        <v>381</v>
      </c>
      <c r="BJ11" s="49">
        <v>10.199999999999999</v>
      </c>
      <c r="BK11" s="109">
        <v>4</v>
      </c>
      <c r="BL11" s="109" t="s">
        <v>378</v>
      </c>
      <c r="BM11" s="109">
        <f t="shared" si="8"/>
        <v>25.2</v>
      </c>
      <c r="BN11" s="109">
        <f t="shared" si="9"/>
        <v>50.4</v>
      </c>
      <c r="BO11" s="109">
        <v>6</v>
      </c>
      <c r="BP11" s="109" t="s">
        <v>377</v>
      </c>
      <c r="BQ11" s="109">
        <v>10</v>
      </c>
      <c r="BR11" s="109" t="s">
        <v>375</v>
      </c>
      <c r="BS11" s="109"/>
      <c r="BT11" s="109">
        <v>9</v>
      </c>
      <c r="BU11" s="109" t="s">
        <v>380</v>
      </c>
      <c r="BV11" s="109">
        <v>8</v>
      </c>
      <c r="BW11" s="109" t="s">
        <v>381</v>
      </c>
      <c r="BX11" s="109">
        <v>7</v>
      </c>
      <c r="BY11" s="109" t="s">
        <v>379</v>
      </c>
      <c r="BZ11" s="109">
        <f t="shared" si="10"/>
        <v>129</v>
      </c>
      <c r="CA11" s="109">
        <f t="shared" si="11"/>
        <v>51.6</v>
      </c>
      <c r="CB11" s="109">
        <v>6</v>
      </c>
      <c r="CC11" s="109" t="s">
        <v>377</v>
      </c>
      <c r="CD11" s="109">
        <v>22</v>
      </c>
      <c r="CE11" s="109">
        <v>23</v>
      </c>
      <c r="CF11" s="109">
        <f t="shared" si="12"/>
        <v>45</v>
      </c>
      <c r="CG11" s="109">
        <v>5</v>
      </c>
      <c r="CH11" s="109" t="s">
        <v>376</v>
      </c>
      <c r="CI11" s="109">
        <v>24.4</v>
      </c>
      <c r="CJ11" s="109">
        <v>26.5</v>
      </c>
      <c r="CK11" s="109">
        <f t="shared" si="13"/>
        <v>50.9</v>
      </c>
      <c r="CL11" s="109">
        <v>6</v>
      </c>
      <c r="CM11" s="109" t="s">
        <v>377</v>
      </c>
      <c r="CN11" s="109">
        <v>32.1</v>
      </c>
      <c r="CO11" s="109">
        <v>29.1</v>
      </c>
      <c r="CP11" s="109">
        <f t="shared" si="14"/>
        <v>61.2</v>
      </c>
      <c r="CQ11" s="109">
        <v>7</v>
      </c>
      <c r="CR11" s="109" t="s">
        <v>379</v>
      </c>
      <c r="CS11" s="109">
        <v>30.8</v>
      </c>
      <c r="CT11" s="109">
        <v>25.2</v>
      </c>
      <c r="CU11" s="109">
        <f t="shared" si="15"/>
        <v>56</v>
      </c>
      <c r="CV11" s="109">
        <v>6</v>
      </c>
      <c r="CW11" s="109" t="s">
        <v>377</v>
      </c>
      <c r="CX11" s="109">
        <v>27.4</v>
      </c>
      <c r="CY11" s="109">
        <v>25.2</v>
      </c>
      <c r="CZ11" s="109">
        <f t="shared" si="16"/>
        <v>52.599999999999994</v>
      </c>
      <c r="DA11" s="109">
        <v>6</v>
      </c>
      <c r="DB11" s="109" t="s">
        <v>377</v>
      </c>
      <c r="DC11" s="109">
        <v>9</v>
      </c>
      <c r="DD11" s="109">
        <v>9</v>
      </c>
      <c r="DE11" s="109">
        <f t="shared" si="17"/>
        <v>18</v>
      </c>
      <c r="DF11" s="109">
        <v>9</v>
      </c>
      <c r="DG11" s="109" t="s">
        <v>380</v>
      </c>
      <c r="DH11" s="49">
        <v>8</v>
      </c>
      <c r="DI11" s="109">
        <v>8</v>
      </c>
      <c r="DJ11" s="109">
        <f t="shared" si="18"/>
        <v>16</v>
      </c>
      <c r="DK11" s="109">
        <v>8</v>
      </c>
      <c r="DL11" s="109" t="s">
        <v>381</v>
      </c>
      <c r="DM11" s="49">
        <v>7</v>
      </c>
      <c r="DN11" s="109">
        <v>7</v>
      </c>
      <c r="DO11" s="109">
        <f t="shared" si="19"/>
        <v>14</v>
      </c>
      <c r="DP11" s="109">
        <v>7</v>
      </c>
      <c r="DQ11" s="109" t="s">
        <v>379</v>
      </c>
      <c r="DR11" s="49">
        <v>10</v>
      </c>
      <c r="DS11" s="109">
        <v>10</v>
      </c>
      <c r="DT11" s="109">
        <f t="shared" si="20"/>
        <v>20</v>
      </c>
      <c r="DU11" s="109">
        <v>10</v>
      </c>
      <c r="DV11" s="109" t="s">
        <v>375</v>
      </c>
      <c r="DW11" s="109">
        <f t="shared" si="21"/>
        <v>265.70000000000005</v>
      </c>
      <c r="DX11" s="109">
        <f t="shared" si="22"/>
        <v>53.140000000000008</v>
      </c>
      <c r="DY11" s="109">
        <v>6</v>
      </c>
      <c r="DZ11" s="109" t="s">
        <v>377</v>
      </c>
    </row>
    <row r="12" spans="1:130" ht="18" customHeight="1">
      <c r="A12" s="75">
        <v>6</v>
      </c>
      <c r="B12" s="75">
        <v>6</v>
      </c>
      <c r="C12" s="82" t="s">
        <v>50</v>
      </c>
      <c r="D12" s="109">
        <v>4.5</v>
      </c>
      <c r="E12" s="109">
        <v>5</v>
      </c>
      <c r="F12" s="109" t="s">
        <v>376</v>
      </c>
      <c r="G12" s="109">
        <v>7</v>
      </c>
      <c r="H12" s="109">
        <v>7</v>
      </c>
      <c r="I12" s="109" t="s">
        <v>379</v>
      </c>
      <c r="J12" s="49">
        <v>17.5</v>
      </c>
      <c r="K12" s="109">
        <v>6</v>
      </c>
      <c r="L12" s="109" t="s">
        <v>377</v>
      </c>
      <c r="M12" s="109">
        <f t="shared" si="0"/>
        <v>29</v>
      </c>
      <c r="N12" s="109">
        <f t="shared" si="1"/>
        <v>58</v>
      </c>
      <c r="O12" s="109">
        <v>6</v>
      </c>
      <c r="P12" s="109" t="s">
        <v>376</v>
      </c>
      <c r="Q12" s="49">
        <v>6</v>
      </c>
      <c r="R12" s="49">
        <v>6</v>
      </c>
      <c r="S12" s="109" t="s">
        <v>377</v>
      </c>
      <c r="T12" s="49">
        <v>6.5</v>
      </c>
      <c r="U12" s="109">
        <v>7</v>
      </c>
      <c r="V12" s="109" t="s">
        <v>379</v>
      </c>
      <c r="W12" s="49">
        <v>22.5</v>
      </c>
      <c r="X12" s="109">
        <v>8</v>
      </c>
      <c r="Y12" s="109" t="s">
        <v>381</v>
      </c>
      <c r="Z12" s="109">
        <f t="shared" si="2"/>
        <v>35</v>
      </c>
      <c r="AA12" s="109">
        <f t="shared" si="3"/>
        <v>70</v>
      </c>
      <c r="AB12" s="109">
        <v>7</v>
      </c>
      <c r="AC12" s="109" t="s">
        <v>379</v>
      </c>
      <c r="AD12" s="49">
        <v>7.1</v>
      </c>
      <c r="AE12" s="49">
        <v>8</v>
      </c>
      <c r="AF12" s="109" t="s">
        <v>381</v>
      </c>
      <c r="AG12" s="49">
        <v>8.1</v>
      </c>
      <c r="AH12" s="49">
        <v>9</v>
      </c>
      <c r="AI12" s="109" t="s">
        <v>380</v>
      </c>
      <c r="AJ12" s="49">
        <v>20</v>
      </c>
      <c r="AK12" s="49">
        <v>7</v>
      </c>
      <c r="AL12" s="109" t="s">
        <v>379</v>
      </c>
      <c r="AM12" s="109">
        <f t="shared" si="4"/>
        <v>35.200000000000003</v>
      </c>
      <c r="AN12" s="109">
        <f t="shared" si="5"/>
        <v>70.400000000000006</v>
      </c>
      <c r="AO12" s="49">
        <v>8</v>
      </c>
      <c r="AP12" s="109" t="s">
        <v>381</v>
      </c>
      <c r="AQ12" s="49">
        <v>8.1999999999999993</v>
      </c>
      <c r="AR12" s="109">
        <v>9</v>
      </c>
      <c r="AS12" s="109" t="s">
        <v>380</v>
      </c>
      <c r="AT12" s="49">
        <v>8</v>
      </c>
      <c r="AU12" s="49">
        <v>8</v>
      </c>
      <c r="AV12" s="109" t="s">
        <v>381</v>
      </c>
      <c r="AW12" s="49">
        <v>24</v>
      </c>
      <c r="AX12" s="49">
        <v>8</v>
      </c>
      <c r="AY12" s="109" t="s">
        <v>381</v>
      </c>
      <c r="AZ12" s="109">
        <f t="shared" si="6"/>
        <v>40.200000000000003</v>
      </c>
      <c r="BA12" s="109">
        <f t="shared" si="7"/>
        <v>80.400000000000006</v>
      </c>
      <c r="BB12" s="109">
        <v>9</v>
      </c>
      <c r="BC12" s="109" t="s">
        <v>380</v>
      </c>
      <c r="BD12" s="49">
        <v>8</v>
      </c>
      <c r="BE12" s="49">
        <v>8</v>
      </c>
      <c r="BF12" s="109" t="s">
        <v>381</v>
      </c>
      <c r="BG12" s="49">
        <v>7</v>
      </c>
      <c r="BH12" s="49">
        <v>7</v>
      </c>
      <c r="BI12" s="49" t="s">
        <v>379</v>
      </c>
      <c r="BJ12" s="49">
        <v>23.4</v>
      </c>
      <c r="BK12" s="109">
        <v>8</v>
      </c>
      <c r="BL12" s="109" t="s">
        <v>381</v>
      </c>
      <c r="BM12" s="109">
        <f t="shared" si="8"/>
        <v>38.4</v>
      </c>
      <c r="BN12" s="109">
        <f t="shared" si="9"/>
        <v>76.8</v>
      </c>
      <c r="BO12" s="109">
        <v>8</v>
      </c>
      <c r="BP12" s="109" t="s">
        <v>381</v>
      </c>
      <c r="BQ12" s="109">
        <v>9</v>
      </c>
      <c r="BR12" s="109" t="s">
        <v>380</v>
      </c>
      <c r="BS12" s="109"/>
      <c r="BT12" s="109">
        <v>9</v>
      </c>
      <c r="BU12" s="109" t="s">
        <v>380</v>
      </c>
      <c r="BV12" s="109">
        <v>9</v>
      </c>
      <c r="BW12" s="109" t="s">
        <v>380</v>
      </c>
      <c r="BX12" s="109">
        <v>7</v>
      </c>
      <c r="BY12" s="109" t="s">
        <v>379</v>
      </c>
      <c r="BZ12" s="109">
        <f t="shared" si="10"/>
        <v>177.8</v>
      </c>
      <c r="CA12" s="109">
        <f t="shared" si="11"/>
        <v>71.12</v>
      </c>
      <c r="CB12" s="109">
        <v>8</v>
      </c>
      <c r="CC12" s="109" t="s">
        <v>381</v>
      </c>
      <c r="CD12" s="109">
        <v>31</v>
      </c>
      <c r="CE12" s="109">
        <v>29</v>
      </c>
      <c r="CF12" s="109">
        <f t="shared" si="12"/>
        <v>60</v>
      </c>
      <c r="CG12" s="109">
        <v>6</v>
      </c>
      <c r="CH12" s="109" t="s">
        <v>377</v>
      </c>
      <c r="CI12" s="109">
        <v>30.2</v>
      </c>
      <c r="CJ12" s="109">
        <v>35</v>
      </c>
      <c r="CK12" s="109">
        <f t="shared" si="13"/>
        <v>65.2</v>
      </c>
      <c r="CL12" s="109">
        <v>7</v>
      </c>
      <c r="CM12" s="109" t="s">
        <v>379</v>
      </c>
      <c r="CN12" s="109">
        <v>41</v>
      </c>
      <c r="CO12" s="109">
        <v>35.200000000000003</v>
      </c>
      <c r="CP12" s="109">
        <f t="shared" si="14"/>
        <v>76.2</v>
      </c>
      <c r="CQ12" s="109">
        <v>8</v>
      </c>
      <c r="CR12" s="109" t="s">
        <v>381</v>
      </c>
      <c r="CS12" s="109">
        <v>40.9</v>
      </c>
      <c r="CT12" s="109">
        <v>40.200000000000003</v>
      </c>
      <c r="CU12" s="109">
        <f t="shared" si="15"/>
        <v>81.099999999999994</v>
      </c>
      <c r="CV12" s="109">
        <v>9</v>
      </c>
      <c r="CW12" s="109" t="s">
        <v>380</v>
      </c>
      <c r="CX12" s="109">
        <v>36.6</v>
      </c>
      <c r="CY12" s="109">
        <v>38.4</v>
      </c>
      <c r="CZ12" s="109">
        <f t="shared" si="16"/>
        <v>75</v>
      </c>
      <c r="DA12" s="109">
        <v>8</v>
      </c>
      <c r="DB12" s="109" t="s">
        <v>381</v>
      </c>
      <c r="DC12" s="109">
        <v>9</v>
      </c>
      <c r="DD12" s="109">
        <v>9</v>
      </c>
      <c r="DE12" s="109">
        <f t="shared" si="17"/>
        <v>18</v>
      </c>
      <c r="DF12" s="109">
        <v>9</v>
      </c>
      <c r="DG12" s="109" t="s">
        <v>380</v>
      </c>
      <c r="DH12" s="49">
        <v>9</v>
      </c>
      <c r="DI12" s="109">
        <v>9</v>
      </c>
      <c r="DJ12" s="109">
        <f t="shared" si="18"/>
        <v>18</v>
      </c>
      <c r="DK12" s="109">
        <v>9</v>
      </c>
      <c r="DL12" s="109" t="s">
        <v>380</v>
      </c>
      <c r="DM12" s="49">
        <v>9</v>
      </c>
      <c r="DN12" s="109">
        <v>7</v>
      </c>
      <c r="DO12" s="109">
        <f t="shared" si="19"/>
        <v>16</v>
      </c>
      <c r="DP12" s="109">
        <v>8</v>
      </c>
      <c r="DQ12" s="109" t="s">
        <v>381</v>
      </c>
      <c r="DR12" s="49">
        <v>10</v>
      </c>
      <c r="DS12" s="109">
        <v>9</v>
      </c>
      <c r="DT12" s="109">
        <f t="shared" si="20"/>
        <v>19</v>
      </c>
      <c r="DU12" s="109">
        <v>10</v>
      </c>
      <c r="DV12" s="109" t="s">
        <v>375</v>
      </c>
      <c r="DW12" s="109">
        <f t="shared" si="21"/>
        <v>357.5</v>
      </c>
      <c r="DX12" s="109">
        <f t="shared" si="22"/>
        <v>71.5</v>
      </c>
      <c r="DY12" s="109">
        <v>8</v>
      </c>
      <c r="DZ12" s="109" t="s">
        <v>381</v>
      </c>
    </row>
    <row r="13" spans="1:130" ht="18" customHeight="1">
      <c r="A13" s="75">
        <v>7</v>
      </c>
      <c r="B13" s="75">
        <v>7</v>
      </c>
      <c r="C13" s="122" t="s">
        <v>196</v>
      </c>
      <c r="D13" s="109">
        <v>7.5</v>
      </c>
      <c r="E13" s="109">
        <v>8</v>
      </c>
      <c r="F13" s="109" t="s">
        <v>381</v>
      </c>
      <c r="G13" s="109">
        <v>7.5</v>
      </c>
      <c r="H13" s="109">
        <v>8</v>
      </c>
      <c r="I13" s="109" t="s">
        <v>381</v>
      </c>
      <c r="J13" s="49">
        <v>24</v>
      </c>
      <c r="K13" s="109">
        <v>8</v>
      </c>
      <c r="L13" s="109" t="s">
        <v>381</v>
      </c>
      <c r="M13" s="109">
        <f t="shared" si="0"/>
        <v>39</v>
      </c>
      <c r="N13" s="109">
        <f t="shared" si="1"/>
        <v>78</v>
      </c>
      <c r="O13" s="109">
        <v>8</v>
      </c>
      <c r="P13" s="109" t="s">
        <v>381</v>
      </c>
      <c r="Q13" s="49">
        <v>9.5</v>
      </c>
      <c r="R13" s="49">
        <v>10</v>
      </c>
      <c r="S13" s="109" t="s">
        <v>375</v>
      </c>
      <c r="T13" s="49">
        <v>8.5</v>
      </c>
      <c r="U13" s="49">
        <v>9</v>
      </c>
      <c r="V13" s="109" t="s">
        <v>380</v>
      </c>
      <c r="W13" s="49">
        <v>19.7</v>
      </c>
      <c r="X13" s="109">
        <v>7</v>
      </c>
      <c r="Y13" s="109" t="s">
        <v>379</v>
      </c>
      <c r="Z13" s="109">
        <f t="shared" si="2"/>
        <v>37.700000000000003</v>
      </c>
      <c r="AA13" s="109">
        <f t="shared" si="3"/>
        <v>75.400000000000006</v>
      </c>
      <c r="AB13" s="109">
        <v>8</v>
      </c>
      <c r="AC13" s="109" t="s">
        <v>381</v>
      </c>
      <c r="AD13" s="49">
        <v>9.1</v>
      </c>
      <c r="AE13" s="49">
        <v>10</v>
      </c>
      <c r="AF13" s="109" t="s">
        <v>375</v>
      </c>
      <c r="AG13" s="49">
        <v>8.6</v>
      </c>
      <c r="AH13" s="49">
        <v>9</v>
      </c>
      <c r="AI13" s="109" t="s">
        <v>380</v>
      </c>
      <c r="AJ13" s="49">
        <v>24</v>
      </c>
      <c r="AK13" s="49">
        <v>8</v>
      </c>
      <c r="AL13" s="109" t="s">
        <v>381</v>
      </c>
      <c r="AM13" s="109">
        <f t="shared" si="4"/>
        <v>41.7</v>
      </c>
      <c r="AN13" s="109">
        <f t="shared" si="5"/>
        <v>83.4</v>
      </c>
      <c r="AO13" s="49">
        <v>9</v>
      </c>
      <c r="AP13" s="109" t="s">
        <v>380</v>
      </c>
      <c r="AQ13" s="49">
        <v>8.6</v>
      </c>
      <c r="AR13" s="109">
        <v>9</v>
      </c>
      <c r="AS13" s="109" t="s">
        <v>380</v>
      </c>
      <c r="AT13" s="49">
        <v>8.6</v>
      </c>
      <c r="AU13" s="49">
        <v>9</v>
      </c>
      <c r="AV13" s="109" t="s">
        <v>380</v>
      </c>
      <c r="AW13" s="49">
        <v>25.5</v>
      </c>
      <c r="AX13" s="49">
        <v>9</v>
      </c>
      <c r="AY13" s="109" t="s">
        <v>380</v>
      </c>
      <c r="AZ13" s="109">
        <f t="shared" si="6"/>
        <v>42.7</v>
      </c>
      <c r="BA13" s="109">
        <f t="shared" si="7"/>
        <v>85.4</v>
      </c>
      <c r="BB13" s="109">
        <v>9</v>
      </c>
      <c r="BC13" s="109" t="s">
        <v>380</v>
      </c>
      <c r="BD13" s="49">
        <v>8</v>
      </c>
      <c r="BE13" s="49">
        <v>8</v>
      </c>
      <c r="BF13" s="109" t="s">
        <v>381</v>
      </c>
      <c r="BG13" s="49">
        <v>8</v>
      </c>
      <c r="BH13" s="49">
        <v>8</v>
      </c>
      <c r="BI13" s="49" t="s">
        <v>381</v>
      </c>
      <c r="BJ13" s="49">
        <v>19.8</v>
      </c>
      <c r="BK13" s="109">
        <v>7</v>
      </c>
      <c r="BL13" s="109" t="s">
        <v>379</v>
      </c>
      <c r="BM13" s="109">
        <f t="shared" si="8"/>
        <v>35.799999999999997</v>
      </c>
      <c r="BN13" s="109">
        <f t="shared" si="9"/>
        <v>71.599999999999994</v>
      </c>
      <c r="BO13" s="109">
        <v>8</v>
      </c>
      <c r="BP13" s="109" t="s">
        <v>381</v>
      </c>
      <c r="BQ13" s="109">
        <v>10</v>
      </c>
      <c r="BR13" s="109" t="s">
        <v>375</v>
      </c>
      <c r="BS13" s="109"/>
      <c r="BT13" s="109">
        <v>10</v>
      </c>
      <c r="BU13" s="109" t="s">
        <v>375</v>
      </c>
      <c r="BV13" s="109">
        <v>9</v>
      </c>
      <c r="BW13" s="109" t="s">
        <v>380</v>
      </c>
      <c r="BX13" s="109">
        <v>9</v>
      </c>
      <c r="BY13" s="109" t="s">
        <v>380</v>
      </c>
      <c r="BZ13" s="109">
        <f t="shared" si="10"/>
        <v>196.90000000000003</v>
      </c>
      <c r="CA13" s="109">
        <f t="shared" si="11"/>
        <v>78.760000000000019</v>
      </c>
      <c r="CB13" s="109">
        <v>8</v>
      </c>
      <c r="CC13" s="109" t="s">
        <v>381</v>
      </c>
      <c r="CD13" s="109">
        <v>36</v>
      </c>
      <c r="CE13" s="109">
        <v>39</v>
      </c>
      <c r="CF13" s="109">
        <f t="shared" si="12"/>
        <v>75</v>
      </c>
      <c r="CG13" s="109">
        <v>8</v>
      </c>
      <c r="CH13" s="109" t="s">
        <v>381</v>
      </c>
      <c r="CI13" s="109">
        <v>41.3</v>
      </c>
      <c r="CJ13" s="109">
        <v>37.700000000000003</v>
      </c>
      <c r="CK13" s="109">
        <f t="shared" si="13"/>
        <v>79</v>
      </c>
      <c r="CL13" s="109">
        <v>8</v>
      </c>
      <c r="CM13" s="109" t="s">
        <v>381</v>
      </c>
      <c r="CN13" s="109">
        <v>46.2</v>
      </c>
      <c r="CO13" s="109">
        <v>41.7</v>
      </c>
      <c r="CP13" s="109">
        <f t="shared" si="14"/>
        <v>87.9</v>
      </c>
      <c r="CQ13" s="109">
        <v>9</v>
      </c>
      <c r="CR13" s="109" t="s">
        <v>380</v>
      </c>
      <c r="CS13" s="109">
        <v>42.3</v>
      </c>
      <c r="CT13" s="109">
        <v>42.7</v>
      </c>
      <c r="CU13" s="109">
        <f t="shared" si="15"/>
        <v>85</v>
      </c>
      <c r="CV13" s="109">
        <v>9</v>
      </c>
      <c r="CW13" s="109" t="s">
        <v>380</v>
      </c>
      <c r="CX13" s="109">
        <v>46.4</v>
      </c>
      <c r="CY13" s="109">
        <v>35.799999999999997</v>
      </c>
      <c r="CZ13" s="109">
        <f t="shared" si="16"/>
        <v>82.199999999999989</v>
      </c>
      <c r="DA13" s="109">
        <v>9</v>
      </c>
      <c r="DB13" s="109" t="s">
        <v>380</v>
      </c>
      <c r="DC13" s="109">
        <v>10</v>
      </c>
      <c r="DD13" s="109">
        <v>10</v>
      </c>
      <c r="DE13" s="109">
        <f t="shared" si="17"/>
        <v>20</v>
      </c>
      <c r="DF13" s="109">
        <v>10</v>
      </c>
      <c r="DG13" s="109" t="s">
        <v>375</v>
      </c>
      <c r="DH13" s="49">
        <v>9</v>
      </c>
      <c r="DI13" s="109">
        <v>9</v>
      </c>
      <c r="DJ13" s="109">
        <f t="shared" si="18"/>
        <v>18</v>
      </c>
      <c r="DK13" s="109">
        <v>9</v>
      </c>
      <c r="DL13" s="109" t="s">
        <v>380</v>
      </c>
      <c r="DM13" s="49">
        <v>8</v>
      </c>
      <c r="DN13" s="109">
        <v>9</v>
      </c>
      <c r="DO13" s="109">
        <f t="shared" si="19"/>
        <v>17</v>
      </c>
      <c r="DP13" s="109">
        <v>9</v>
      </c>
      <c r="DQ13" s="109" t="s">
        <v>380</v>
      </c>
      <c r="DR13" s="49">
        <v>10</v>
      </c>
      <c r="DS13" s="109">
        <v>10</v>
      </c>
      <c r="DT13" s="109">
        <f t="shared" si="20"/>
        <v>20</v>
      </c>
      <c r="DU13" s="109">
        <v>10</v>
      </c>
      <c r="DV13" s="109" t="s">
        <v>375</v>
      </c>
      <c r="DW13" s="109">
        <f t="shared" si="21"/>
        <v>409.09999999999997</v>
      </c>
      <c r="DX13" s="109">
        <f t="shared" si="22"/>
        <v>81.819999999999993</v>
      </c>
      <c r="DY13" s="109">
        <v>9</v>
      </c>
      <c r="DZ13" s="109" t="s">
        <v>380</v>
      </c>
    </row>
    <row r="14" spans="1:130" ht="18" customHeight="1">
      <c r="A14" s="75">
        <v>8</v>
      </c>
      <c r="B14" s="75">
        <v>8</v>
      </c>
      <c r="C14" s="123" t="s">
        <v>197</v>
      </c>
      <c r="D14" s="109">
        <v>5</v>
      </c>
      <c r="E14" s="109">
        <v>5</v>
      </c>
      <c r="F14" s="109" t="s">
        <v>376</v>
      </c>
      <c r="G14" s="109">
        <v>6</v>
      </c>
      <c r="H14" s="49">
        <v>6</v>
      </c>
      <c r="I14" s="109" t="s">
        <v>377</v>
      </c>
      <c r="J14" s="49">
        <v>15</v>
      </c>
      <c r="K14" s="109">
        <v>5</v>
      </c>
      <c r="L14" s="109" t="s">
        <v>376</v>
      </c>
      <c r="M14" s="109">
        <f t="shared" si="0"/>
        <v>26</v>
      </c>
      <c r="N14" s="109">
        <f t="shared" si="1"/>
        <v>52</v>
      </c>
      <c r="O14" s="109">
        <v>6</v>
      </c>
      <c r="P14" s="109" t="s">
        <v>377</v>
      </c>
      <c r="Q14" s="49">
        <v>5.0999999999999996</v>
      </c>
      <c r="R14" s="49">
        <v>6</v>
      </c>
      <c r="S14" s="109" t="s">
        <v>377</v>
      </c>
      <c r="T14" s="49">
        <v>6</v>
      </c>
      <c r="U14" s="109">
        <v>6</v>
      </c>
      <c r="V14" s="109" t="s">
        <v>377</v>
      </c>
      <c r="W14" s="49">
        <v>16.2</v>
      </c>
      <c r="X14" s="109">
        <v>6</v>
      </c>
      <c r="Y14" s="109" t="s">
        <v>377</v>
      </c>
      <c r="Z14" s="109">
        <f t="shared" si="2"/>
        <v>27.299999999999997</v>
      </c>
      <c r="AA14" s="109">
        <f t="shared" si="3"/>
        <v>54.599999999999994</v>
      </c>
      <c r="AB14" s="109">
        <v>6</v>
      </c>
      <c r="AC14" s="109" t="s">
        <v>377</v>
      </c>
      <c r="AD14" s="49">
        <v>7.1</v>
      </c>
      <c r="AE14" s="49">
        <v>8</v>
      </c>
      <c r="AF14" s="109" t="s">
        <v>381</v>
      </c>
      <c r="AG14" s="49">
        <v>7.9</v>
      </c>
      <c r="AH14" s="49">
        <v>8</v>
      </c>
      <c r="AI14" s="109" t="s">
        <v>381</v>
      </c>
      <c r="AJ14" s="49">
        <v>21</v>
      </c>
      <c r="AK14" s="49">
        <v>7</v>
      </c>
      <c r="AL14" s="109" t="s">
        <v>379</v>
      </c>
      <c r="AM14" s="109">
        <f t="shared" si="4"/>
        <v>36</v>
      </c>
      <c r="AN14" s="109">
        <f t="shared" si="5"/>
        <v>72</v>
      </c>
      <c r="AO14" s="49">
        <v>8</v>
      </c>
      <c r="AP14" s="109" t="s">
        <v>381</v>
      </c>
      <c r="AQ14" s="49">
        <v>7.4</v>
      </c>
      <c r="AR14" s="109">
        <v>8</v>
      </c>
      <c r="AS14" s="109" t="s">
        <v>381</v>
      </c>
      <c r="AT14" s="49">
        <v>8.1999999999999993</v>
      </c>
      <c r="AU14" s="49">
        <v>9</v>
      </c>
      <c r="AV14" s="109" t="s">
        <v>380</v>
      </c>
      <c r="AW14" s="49">
        <v>25</v>
      </c>
      <c r="AX14" s="49">
        <v>9</v>
      </c>
      <c r="AY14" s="109" t="s">
        <v>380</v>
      </c>
      <c r="AZ14" s="109">
        <f t="shared" si="6"/>
        <v>40.6</v>
      </c>
      <c r="BA14" s="109">
        <f t="shared" si="7"/>
        <v>81.2</v>
      </c>
      <c r="BB14" s="109">
        <v>9</v>
      </c>
      <c r="BC14" s="109" t="s">
        <v>380</v>
      </c>
      <c r="BD14" s="49">
        <v>8</v>
      </c>
      <c r="BE14" s="49">
        <v>8</v>
      </c>
      <c r="BF14" s="109" t="s">
        <v>381</v>
      </c>
      <c r="BG14" s="49">
        <v>7</v>
      </c>
      <c r="BH14" s="49">
        <v>7</v>
      </c>
      <c r="BI14" s="49" t="s">
        <v>379</v>
      </c>
      <c r="BJ14" s="49">
        <v>14.4</v>
      </c>
      <c r="BK14" s="109">
        <v>5</v>
      </c>
      <c r="BL14" s="109" t="s">
        <v>376</v>
      </c>
      <c r="BM14" s="109">
        <f t="shared" si="8"/>
        <v>29.4</v>
      </c>
      <c r="BN14" s="109">
        <f t="shared" si="9"/>
        <v>58.8</v>
      </c>
      <c r="BO14" s="109">
        <v>6</v>
      </c>
      <c r="BP14" s="109" t="s">
        <v>377</v>
      </c>
      <c r="BQ14" s="109">
        <v>10</v>
      </c>
      <c r="BR14" s="109" t="s">
        <v>375</v>
      </c>
      <c r="BS14" s="109"/>
      <c r="BT14" s="109">
        <v>10</v>
      </c>
      <c r="BU14" s="109" t="s">
        <v>375</v>
      </c>
      <c r="BV14" s="109">
        <v>10</v>
      </c>
      <c r="BW14" s="109" t="s">
        <v>375</v>
      </c>
      <c r="BX14" s="109">
        <v>8</v>
      </c>
      <c r="BY14" s="109" t="s">
        <v>381</v>
      </c>
      <c r="BZ14" s="109">
        <f t="shared" si="10"/>
        <v>159.30000000000001</v>
      </c>
      <c r="CA14" s="109">
        <f t="shared" si="11"/>
        <v>63.720000000000013</v>
      </c>
      <c r="CB14" s="109">
        <v>7</v>
      </c>
      <c r="CC14" s="109" t="s">
        <v>379</v>
      </c>
      <c r="CD14" s="109">
        <v>27.5</v>
      </c>
      <c r="CE14" s="109">
        <v>26</v>
      </c>
      <c r="CF14" s="109">
        <f t="shared" si="12"/>
        <v>53.5</v>
      </c>
      <c r="CG14" s="109">
        <v>6</v>
      </c>
      <c r="CH14" s="109" t="s">
        <v>377</v>
      </c>
      <c r="CI14" s="109">
        <v>29.5</v>
      </c>
      <c r="CJ14" s="109">
        <v>27.299999999999997</v>
      </c>
      <c r="CK14" s="109">
        <f t="shared" si="13"/>
        <v>56.8</v>
      </c>
      <c r="CL14" s="109">
        <v>6</v>
      </c>
      <c r="CM14" s="109" t="s">
        <v>377</v>
      </c>
      <c r="CN14" s="109">
        <v>36.5</v>
      </c>
      <c r="CO14" s="109">
        <v>36</v>
      </c>
      <c r="CP14" s="109">
        <f t="shared" si="14"/>
        <v>72.5</v>
      </c>
      <c r="CQ14" s="109">
        <v>8</v>
      </c>
      <c r="CR14" s="109" t="s">
        <v>381</v>
      </c>
      <c r="CS14" s="109">
        <v>43.1</v>
      </c>
      <c r="CT14" s="109">
        <v>40.6</v>
      </c>
      <c r="CU14" s="109">
        <f t="shared" si="15"/>
        <v>83.7</v>
      </c>
      <c r="CV14" s="109">
        <v>9</v>
      </c>
      <c r="CW14" s="109" t="s">
        <v>380</v>
      </c>
      <c r="CX14" s="109">
        <v>35.200000000000003</v>
      </c>
      <c r="CY14" s="109">
        <v>29.4</v>
      </c>
      <c r="CZ14" s="109">
        <f t="shared" si="16"/>
        <v>64.599999999999994</v>
      </c>
      <c r="DA14" s="109">
        <v>7</v>
      </c>
      <c r="DB14" s="109" t="s">
        <v>379</v>
      </c>
      <c r="DC14" s="109">
        <v>10</v>
      </c>
      <c r="DD14" s="109">
        <v>10</v>
      </c>
      <c r="DE14" s="109">
        <f t="shared" si="17"/>
        <v>20</v>
      </c>
      <c r="DF14" s="109">
        <v>10</v>
      </c>
      <c r="DG14" s="109" t="s">
        <v>375</v>
      </c>
      <c r="DH14" s="49">
        <v>10</v>
      </c>
      <c r="DI14" s="109">
        <v>10</v>
      </c>
      <c r="DJ14" s="109">
        <f t="shared" si="18"/>
        <v>20</v>
      </c>
      <c r="DK14" s="109">
        <v>10</v>
      </c>
      <c r="DL14" s="109" t="s">
        <v>375</v>
      </c>
      <c r="DM14" s="49">
        <v>9</v>
      </c>
      <c r="DN14" s="109">
        <v>8</v>
      </c>
      <c r="DO14" s="109">
        <f t="shared" si="19"/>
        <v>17</v>
      </c>
      <c r="DP14" s="109">
        <v>9</v>
      </c>
      <c r="DQ14" s="109" t="s">
        <v>380</v>
      </c>
      <c r="DR14" s="49">
        <v>9</v>
      </c>
      <c r="DS14" s="109">
        <v>10</v>
      </c>
      <c r="DT14" s="109">
        <f t="shared" si="20"/>
        <v>19</v>
      </c>
      <c r="DU14" s="109">
        <v>10</v>
      </c>
      <c r="DV14" s="109" t="s">
        <v>375</v>
      </c>
      <c r="DW14" s="109">
        <f t="shared" si="21"/>
        <v>331.1</v>
      </c>
      <c r="DX14" s="109">
        <f t="shared" si="22"/>
        <v>66.22</v>
      </c>
      <c r="DY14" s="109">
        <v>7</v>
      </c>
      <c r="DZ14" s="109" t="s">
        <v>379</v>
      </c>
    </row>
    <row r="15" spans="1:130" ht="18" customHeight="1">
      <c r="A15" s="22">
        <v>9</v>
      </c>
      <c r="B15" s="22">
        <v>9</v>
      </c>
      <c r="C15" s="82" t="s">
        <v>198</v>
      </c>
      <c r="D15" s="109">
        <v>9</v>
      </c>
      <c r="E15" s="109">
        <v>9</v>
      </c>
      <c r="F15" s="109" t="s">
        <v>380</v>
      </c>
      <c r="G15" s="109">
        <v>9.5</v>
      </c>
      <c r="H15" s="109">
        <v>10</v>
      </c>
      <c r="I15" s="109" t="s">
        <v>375</v>
      </c>
      <c r="J15" s="49">
        <v>28</v>
      </c>
      <c r="K15" s="109">
        <v>10</v>
      </c>
      <c r="L15" s="109" t="s">
        <v>375</v>
      </c>
      <c r="M15" s="109">
        <f t="shared" si="0"/>
        <v>46.5</v>
      </c>
      <c r="N15" s="109">
        <f t="shared" si="1"/>
        <v>93</v>
      </c>
      <c r="O15" s="109">
        <v>10</v>
      </c>
      <c r="P15" s="109" t="s">
        <v>375</v>
      </c>
      <c r="Q15" s="49">
        <v>9.5</v>
      </c>
      <c r="R15" s="49">
        <v>10</v>
      </c>
      <c r="S15" s="109" t="s">
        <v>375</v>
      </c>
      <c r="T15" s="49">
        <v>10</v>
      </c>
      <c r="U15" s="109">
        <v>10</v>
      </c>
      <c r="V15" s="109" t="s">
        <v>375</v>
      </c>
      <c r="W15" s="49">
        <v>27</v>
      </c>
      <c r="X15" s="109">
        <v>9</v>
      </c>
      <c r="Y15" s="109" t="s">
        <v>380</v>
      </c>
      <c r="Z15" s="109">
        <f t="shared" si="2"/>
        <v>46.5</v>
      </c>
      <c r="AA15" s="109">
        <f t="shared" si="3"/>
        <v>93</v>
      </c>
      <c r="AB15" s="109">
        <v>10</v>
      </c>
      <c r="AC15" s="109" t="s">
        <v>375</v>
      </c>
      <c r="AD15" s="49">
        <v>9.6</v>
      </c>
      <c r="AE15" s="49">
        <v>10</v>
      </c>
      <c r="AF15" s="109" t="s">
        <v>375</v>
      </c>
      <c r="AG15" s="49">
        <v>9.4</v>
      </c>
      <c r="AH15" s="49">
        <v>10</v>
      </c>
      <c r="AI15" s="109" t="s">
        <v>375</v>
      </c>
      <c r="AJ15" s="49">
        <v>28</v>
      </c>
      <c r="AK15" s="49">
        <v>10</v>
      </c>
      <c r="AL15" s="109" t="s">
        <v>375</v>
      </c>
      <c r="AM15" s="109">
        <f t="shared" si="4"/>
        <v>47</v>
      </c>
      <c r="AN15" s="109">
        <f t="shared" si="5"/>
        <v>94</v>
      </c>
      <c r="AO15" s="49">
        <v>10</v>
      </c>
      <c r="AP15" s="109" t="s">
        <v>375</v>
      </c>
      <c r="AQ15" s="49">
        <v>9.4</v>
      </c>
      <c r="AR15" s="109">
        <v>10</v>
      </c>
      <c r="AS15" s="109" t="s">
        <v>375</v>
      </c>
      <c r="AT15" s="49">
        <v>9.6</v>
      </c>
      <c r="AU15" s="49">
        <v>10</v>
      </c>
      <c r="AV15" s="109" t="s">
        <v>375</v>
      </c>
      <c r="AW15" s="49">
        <v>29</v>
      </c>
      <c r="AX15" s="49">
        <v>10</v>
      </c>
      <c r="AY15" s="109" t="s">
        <v>375</v>
      </c>
      <c r="AZ15" s="109">
        <f t="shared" si="6"/>
        <v>48</v>
      </c>
      <c r="BA15" s="109">
        <f t="shared" si="7"/>
        <v>96</v>
      </c>
      <c r="BB15" s="109">
        <v>10</v>
      </c>
      <c r="BC15" s="109" t="s">
        <v>375</v>
      </c>
      <c r="BD15" s="49">
        <v>10</v>
      </c>
      <c r="BE15" s="49">
        <v>10</v>
      </c>
      <c r="BF15" s="109" t="s">
        <v>375</v>
      </c>
      <c r="BG15" s="49">
        <v>10</v>
      </c>
      <c r="BH15" s="49">
        <v>10</v>
      </c>
      <c r="BI15" s="49" t="s">
        <v>375</v>
      </c>
      <c r="BJ15" s="49">
        <v>30</v>
      </c>
      <c r="BK15" s="109">
        <v>10</v>
      </c>
      <c r="BL15" s="109" t="s">
        <v>375</v>
      </c>
      <c r="BM15" s="109">
        <f t="shared" si="8"/>
        <v>50</v>
      </c>
      <c r="BN15" s="109">
        <f t="shared" si="9"/>
        <v>100</v>
      </c>
      <c r="BO15" s="109">
        <v>10</v>
      </c>
      <c r="BP15" s="109" t="s">
        <v>375</v>
      </c>
      <c r="BQ15" s="109">
        <v>10</v>
      </c>
      <c r="BR15" s="109" t="s">
        <v>375</v>
      </c>
      <c r="BS15" s="109"/>
      <c r="BT15" s="109">
        <v>10</v>
      </c>
      <c r="BU15" s="109" t="s">
        <v>375</v>
      </c>
      <c r="BV15" s="109">
        <v>10</v>
      </c>
      <c r="BW15" s="109" t="s">
        <v>375</v>
      </c>
      <c r="BX15" s="109">
        <v>9</v>
      </c>
      <c r="BY15" s="109" t="s">
        <v>380</v>
      </c>
      <c r="BZ15" s="109">
        <f t="shared" si="10"/>
        <v>238</v>
      </c>
      <c r="CA15" s="109">
        <f t="shared" si="11"/>
        <v>95.199999999999989</v>
      </c>
      <c r="CB15" s="109">
        <v>10</v>
      </c>
      <c r="CC15" s="109" t="s">
        <v>375</v>
      </c>
      <c r="CD15" s="109">
        <v>48</v>
      </c>
      <c r="CE15" s="109">
        <v>46.5</v>
      </c>
      <c r="CF15" s="109">
        <f t="shared" si="12"/>
        <v>94.5</v>
      </c>
      <c r="CG15" s="109">
        <v>10</v>
      </c>
      <c r="CH15" s="109" t="s">
        <v>375</v>
      </c>
      <c r="CI15" s="109">
        <v>49.1</v>
      </c>
      <c r="CJ15" s="109">
        <v>46.5</v>
      </c>
      <c r="CK15" s="109">
        <f t="shared" si="13"/>
        <v>95.6</v>
      </c>
      <c r="CL15" s="109">
        <v>10</v>
      </c>
      <c r="CM15" s="109" t="s">
        <v>375</v>
      </c>
      <c r="CN15" s="109">
        <v>48.5</v>
      </c>
      <c r="CO15" s="109">
        <v>47</v>
      </c>
      <c r="CP15" s="109">
        <f t="shared" si="14"/>
        <v>95.5</v>
      </c>
      <c r="CQ15" s="109">
        <v>10</v>
      </c>
      <c r="CR15" s="109" t="s">
        <v>375</v>
      </c>
      <c r="CS15" s="109">
        <v>46.3</v>
      </c>
      <c r="CT15" s="109">
        <v>48</v>
      </c>
      <c r="CU15" s="109">
        <f t="shared" si="15"/>
        <v>94.3</v>
      </c>
      <c r="CV15" s="109">
        <v>10</v>
      </c>
      <c r="CW15" s="109" t="s">
        <v>375</v>
      </c>
      <c r="CX15" s="109">
        <v>48</v>
      </c>
      <c r="CY15" s="109">
        <v>50</v>
      </c>
      <c r="CZ15" s="109">
        <f t="shared" si="16"/>
        <v>98</v>
      </c>
      <c r="DA15" s="109">
        <v>10</v>
      </c>
      <c r="DB15" s="109" t="s">
        <v>375</v>
      </c>
      <c r="DC15" s="109">
        <v>10</v>
      </c>
      <c r="DD15" s="109">
        <v>10</v>
      </c>
      <c r="DE15" s="109">
        <f t="shared" si="17"/>
        <v>20</v>
      </c>
      <c r="DF15" s="109">
        <v>10</v>
      </c>
      <c r="DG15" s="109" t="s">
        <v>375</v>
      </c>
      <c r="DH15" s="53">
        <v>10</v>
      </c>
      <c r="DI15" s="109">
        <v>10</v>
      </c>
      <c r="DJ15" s="109">
        <f t="shared" si="18"/>
        <v>20</v>
      </c>
      <c r="DK15" s="109">
        <v>10</v>
      </c>
      <c r="DL15" s="109" t="s">
        <v>375</v>
      </c>
      <c r="DM15" s="53">
        <v>9</v>
      </c>
      <c r="DN15" s="109">
        <v>9</v>
      </c>
      <c r="DO15" s="109">
        <f t="shared" si="19"/>
        <v>18</v>
      </c>
      <c r="DP15" s="109">
        <v>9</v>
      </c>
      <c r="DQ15" s="109" t="s">
        <v>380</v>
      </c>
      <c r="DR15" s="53">
        <v>10</v>
      </c>
      <c r="DS15" s="109">
        <v>10</v>
      </c>
      <c r="DT15" s="109">
        <f t="shared" si="20"/>
        <v>20</v>
      </c>
      <c r="DU15" s="109">
        <v>10</v>
      </c>
      <c r="DV15" s="109" t="s">
        <v>375</v>
      </c>
      <c r="DW15" s="109">
        <f t="shared" si="21"/>
        <v>477.90000000000003</v>
      </c>
      <c r="DX15" s="109">
        <f t="shared" si="22"/>
        <v>95.580000000000013</v>
      </c>
      <c r="DY15" s="109">
        <v>10</v>
      </c>
      <c r="DZ15" s="109" t="s">
        <v>375</v>
      </c>
    </row>
    <row r="16" spans="1:130" ht="18" customHeight="1">
      <c r="A16" s="75">
        <v>10</v>
      </c>
      <c r="B16" s="75">
        <v>10</v>
      </c>
      <c r="C16" s="82" t="s">
        <v>45</v>
      </c>
      <c r="D16" s="109">
        <v>9</v>
      </c>
      <c r="E16" s="109">
        <v>9</v>
      </c>
      <c r="F16" s="109" t="s">
        <v>380</v>
      </c>
      <c r="G16" s="109">
        <v>9.5</v>
      </c>
      <c r="H16" s="109">
        <v>10</v>
      </c>
      <c r="I16" s="109" t="s">
        <v>375</v>
      </c>
      <c r="J16" s="49">
        <v>28</v>
      </c>
      <c r="K16" s="109">
        <v>10</v>
      </c>
      <c r="L16" s="109" t="s">
        <v>375</v>
      </c>
      <c r="M16" s="109">
        <f t="shared" si="0"/>
        <v>46.5</v>
      </c>
      <c r="N16" s="109">
        <f t="shared" si="1"/>
        <v>93</v>
      </c>
      <c r="O16" s="109">
        <v>10</v>
      </c>
      <c r="P16" s="109" t="s">
        <v>375</v>
      </c>
      <c r="Q16" s="49">
        <v>7.5</v>
      </c>
      <c r="R16" s="49">
        <v>8</v>
      </c>
      <c r="S16" s="109" t="s">
        <v>381</v>
      </c>
      <c r="T16" s="49">
        <v>8.5</v>
      </c>
      <c r="U16" s="49">
        <v>9</v>
      </c>
      <c r="V16" s="109" t="s">
        <v>380</v>
      </c>
      <c r="W16" s="49">
        <v>26.5</v>
      </c>
      <c r="X16" s="109">
        <v>9</v>
      </c>
      <c r="Y16" s="109" t="s">
        <v>380</v>
      </c>
      <c r="Z16" s="109">
        <f t="shared" si="2"/>
        <v>42.5</v>
      </c>
      <c r="AA16" s="109">
        <f t="shared" si="3"/>
        <v>85</v>
      </c>
      <c r="AB16" s="109">
        <v>9</v>
      </c>
      <c r="AC16" s="109" t="s">
        <v>380</v>
      </c>
      <c r="AD16" s="49">
        <v>9.6</v>
      </c>
      <c r="AE16" s="49">
        <v>10</v>
      </c>
      <c r="AF16" s="109" t="s">
        <v>375</v>
      </c>
      <c r="AG16" s="49">
        <v>9.4</v>
      </c>
      <c r="AH16" s="49">
        <v>10</v>
      </c>
      <c r="AI16" s="109" t="s">
        <v>375</v>
      </c>
      <c r="AJ16" s="49">
        <v>30</v>
      </c>
      <c r="AK16" s="49">
        <v>10</v>
      </c>
      <c r="AL16" s="109" t="s">
        <v>375</v>
      </c>
      <c r="AM16" s="109">
        <f t="shared" si="4"/>
        <v>49</v>
      </c>
      <c r="AN16" s="109">
        <f t="shared" si="5"/>
        <v>98</v>
      </c>
      <c r="AO16" s="49">
        <v>10</v>
      </c>
      <c r="AP16" s="109" t="s">
        <v>375</v>
      </c>
      <c r="AQ16" s="49">
        <v>9.6</v>
      </c>
      <c r="AR16" s="109">
        <v>10</v>
      </c>
      <c r="AS16" s="109" t="s">
        <v>375</v>
      </c>
      <c r="AT16" s="49">
        <v>9.6</v>
      </c>
      <c r="AU16" s="49">
        <v>10</v>
      </c>
      <c r="AV16" s="109" t="s">
        <v>375</v>
      </c>
      <c r="AW16" s="49">
        <v>30</v>
      </c>
      <c r="AX16" s="49">
        <v>10</v>
      </c>
      <c r="AY16" s="109" t="s">
        <v>375</v>
      </c>
      <c r="AZ16" s="109">
        <f t="shared" si="6"/>
        <v>49.2</v>
      </c>
      <c r="BA16" s="109">
        <f t="shared" si="7"/>
        <v>98.4</v>
      </c>
      <c r="BB16" s="109">
        <v>10</v>
      </c>
      <c r="BC16" s="109" t="s">
        <v>375</v>
      </c>
      <c r="BD16" s="49">
        <v>10</v>
      </c>
      <c r="BE16" s="49">
        <v>10</v>
      </c>
      <c r="BF16" s="109" t="s">
        <v>375</v>
      </c>
      <c r="BG16" s="49">
        <v>10</v>
      </c>
      <c r="BH16" s="49">
        <v>10</v>
      </c>
      <c r="BI16" s="49" t="s">
        <v>375</v>
      </c>
      <c r="BJ16" s="49">
        <v>30</v>
      </c>
      <c r="BK16" s="109">
        <v>10</v>
      </c>
      <c r="BL16" s="109" t="s">
        <v>375</v>
      </c>
      <c r="BM16" s="109">
        <f t="shared" si="8"/>
        <v>50</v>
      </c>
      <c r="BN16" s="109">
        <f t="shared" si="9"/>
        <v>100</v>
      </c>
      <c r="BO16" s="109">
        <v>10</v>
      </c>
      <c r="BP16" s="109" t="s">
        <v>375</v>
      </c>
      <c r="BQ16" s="109">
        <v>10</v>
      </c>
      <c r="BR16" s="109" t="s">
        <v>375</v>
      </c>
      <c r="BS16" s="109"/>
      <c r="BT16" s="109">
        <v>10</v>
      </c>
      <c r="BU16" s="109" t="s">
        <v>375</v>
      </c>
      <c r="BV16" s="109">
        <v>10</v>
      </c>
      <c r="BW16" s="109" t="s">
        <v>375</v>
      </c>
      <c r="BX16" s="109">
        <v>10</v>
      </c>
      <c r="BY16" s="109" t="s">
        <v>375</v>
      </c>
      <c r="BZ16" s="109">
        <f t="shared" si="10"/>
        <v>237.2</v>
      </c>
      <c r="CA16" s="109">
        <f t="shared" si="11"/>
        <v>94.88</v>
      </c>
      <c r="CB16" s="109">
        <v>10</v>
      </c>
      <c r="CC16" s="109" t="s">
        <v>375</v>
      </c>
      <c r="CD16" s="109">
        <v>47.5</v>
      </c>
      <c r="CE16" s="109">
        <v>46.5</v>
      </c>
      <c r="CF16" s="109">
        <f t="shared" si="12"/>
        <v>94</v>
      </c>
      <c r="CG16" s="109">
        <v>10</v>
      </c>
      <c r="CH16" s="109" t="s">
        <v>375</v>
      </c>
      <c r="CI16" s="109">
        <v>47.5</v>
      </c>
      <c r="CJ16" s="109">
        <v>42.5</v>
      </c>
      <c r="CK16" s="109">
        <f t="shared" si="13"/>
        <v>90</v>
      </c>
      <c r="CL16" s="109">
        <v>9</v>
      </c>
      <c r="CM16" s="109" t="s">
        <v>380</v>
      </c>
      <c r="CN16" s="109">
        <v>49.3</v>
      </c>
      <c r="CO16" s="109">
        <v>49</v>
      </c>
      <c r="CP16" s="109">
        <f t="shared" si="14"/>
        <v>98.3</v>
      </c>
      <c r="CQ16" s="109">
        <v>10</v>
      </c>
      <c r="CR16" s="109" t="s">
        <v>375</v>
      </c>
      <c r="CS16" s="109">
        <v>49.2</v>
      </c>
      <c r="CT16" s="109">
        <v>49.2</v>
      </c>
      <c r="CU16" s="109">
        <f t="shared" si="15"/>
        <v>98.4</v>
      </c>
      <c r="CV16" s="109">
        <v>10</v>
      </c>
      <c r="CW16" s="109" t="s">
        <v>375</v>
      </c>
      <c r="CX16" s="109">
        <v>50</v>
      </c>
      <c r="CY16" s="109">
        <v>50</v>
      </c>
      <c r="CZ16" s="109">
        <f t="shared" si="16"/>
        <v>100</v>
      </c>
      <c r="DA16" s="109">
        <v>10</v>
      </c>
      <c r="DB16" s="109" t="s">
        <v>375</v>
      </c>
      <c r="DC16" s="109">
        <v>10</v>
      </c>
      <c r="DD16" s="109">
        <v>10</v>
      </c>
      <c r="DE16" s="109">
        <f t="shared" si="17"/>
        <v>20</v>
      </c>
      <c r="DF16" s="109">
        <v>10</v>
      </c>
      <c r="DG16" s="109" t="s">
        <v>375</v>
      </c>
      <c r="DH16" s="49">
        <v>10</v>
      </c>
      <c r="DI16" s="109">
        <v>10</v>
      </c>
      <c r="DJ16" s="109">
        <f t="shared" si="18"/>
        <v>20</v>
      </c>
      <c r="DK16" s="109">
        <v>10</v>
      </c>
      <c r="DL16" s="109" t="s">
        <v>375</v>
      </c>
      <c r="DM16" s="49">
        <v>10</v>
      </c>
      <c r="DN16" s="109">
        <v>10</v>
      </c>
      <c r="DO16" s="109">
        <f t="shared" si="19"/>
        <v>20</v>
      </c>
      <c r="DP16" s="109">
        <v>10</v>
      </c>
      <c r="DQ16" s="109" t="s">
        <v>375</v>
      </c>
      <c r="DR16" s="49">
        <v>10</v>
      </c>
      <c r="DS16" s="109">
        <v>10</v>
      </c>
      <c r="DT16" s="109">
        <f t="shared" si="20"/>
        <v>20</v>
      </c>
      <c r="DU16" s="109">
        <v>10</v>
      </c>
      <c r="DV16" s="109" t="s">
        <v>375</v>
      </c>
      <c r="DW16" s="109">
        <f t="shared" si="21"/>
        <v>480.70000000000005</v>
      </c>
      <c r="DX16" s="109">
        <f t="shared" si="22"/>
        <v>96.140000000000015</v>
      </c>
      <c r="DY16" s="109">
        <v>10</v>
      </c>
      <c r="DZ16" s="109" t="s">
        <v>375</v>
      </c>
    </row>
    <row r="17" spans="1:130" ht="18" customHeight="1">
      <c r="A17" s="75">
        <v>11</v>
      </c>
      <c r="B17" s="75">
        <v>11</v>
      </c>
      <c r="C17" s="82" t="s">
        <v>55</v>
      </c>
      <c r="D17" s="109">
        <v>4.5</v>
      </c>
      <c r="E17" s="109">
        <v>5</v>
      </c>
      <c r="F17" s="109" t="s">
        <v>376</v>
      </c>
      <c r="G17" s="109">
        <v>4.5</v>
      </c>
      <c r="H17" s="49">
        <v>5</v>
      </c>
      <c r="I17" s="109" t="s">
        <v>376</v>
      </c>
      <c r="J17" s="49">
        <v>10</v>
      </c>
      <c r="K17" s="109">
        <v>4</v>
      </c>
      <c r="L17" s="109" t="s">
        <v>378</v>
      </c>
      <c r="M17" s="109">
        <f t="shared" si="0"/>
        <v>19</v>
      </c>
      <c r="N17" s="109">
        <f t="shared" si="1"/>
        <v>38</v>
      </c>
      <c r="O17" s="109">
        <v>4</v>
      </c>
      <c r="P17" s="109" t="s">
        <v>378</v>
      </c>
      <c r="Q17" s="49">
        <v>4</v>
      </c>
      <c r="R17" s="49">
        <v>4</v>
      </c>
      <c r="S17" s="109" t="s">
        <v>378</v>
      </c>
      <c r="T17" s="49">
        <v>6</v>
      </c>
      <c r="U17" s="109">
        <v>6</v>
      </c>
      <c r="V17" s="109" t="s">
        <v>377</v>
      </c>
      <c r="W17" s="49">
        <v>12</v>
      </c>
      <c r="X17" s="109">
        <v>4</v>
      </c>
      <c r="Y17" s="109" t="s">
        <v>378</v>
      </c>
      <c r="Z17" s="109">
        <f t="shared" si="2"/>
        <v>22</v>
      </c>
      <c r="AA17" s="109">
        <f t="shared" si="3"/>
        <v>44</v>
      </c>
      <c r="AB17" s="109">
        <v>5</v>
      </c>
      <c r="AC17" s="109" t="s">
        <v>376</v>
      </c>
      <c r="AD17" s="49">
        <v>6.1</v>
      </c>
      <c r="AE17" s="49">
        <v>7</v>
      </c>
      <c r="AF17" s="109" t="s">
        <v>381</v>
      </c>
      <c r="AG17" s="49">
        <v>6.9</v>
      </c>
      <c r="AH17" s="49">
        <v>7</v>
      </c>
      <c r="AI17" s="109" t="s">
        <v>379</v>
      </c>
      <c r="AJ17" s="49">
        <v>12.5</v>
      </c>
      <c r="AK17" s="49">
        <v>5</v>
      </c>
      <c r="AL17" s="109" t="s">
        <v>376</v>
      </c>
      <c r="AM17" s="109">
        <f t="shared" si="4"/>
        <v>25.5</v>
      </c>
      <c r="AN17" s="109">
        <f t="shared" si="5"/>
        <v>51</v>
      </c>
      <c r="AO17" s="49">
        <v>6</v>
      </c>
      <c r="AP17" s="109" t="s">
        <v>377</v>
      </c>
      <c r="AQ17" s="49">
        <v>5.2</v>
      </c>
      <c r="AR17" s="109">
        <v>6</v>
      </c>
      <c r="AS17" s="109" t="s">
        <v>377</v>
      </c>
      <c r="AT17" s="49">
        <v>6.2</v>
      </c>
      <c r="AU17" s="49">
        <v>7</v>
      </c>
      <c r="AV17" s="109" t="s">
        <v>379</v>
      </c>
      <c r="AW17" s="49">
        <v>11</v>
      </c>
      <c r="AX17" s="49">
        <v>4</v>
      </c>
      <c r="AY17" s="109" t="s">
        <v>378</v>
      </c>
      <c r="AZ17" s="109">
        <f t="shared" si="6"/>
        <v>22.4</v>
      </c>
      <c r="BA17" s="109">
        <f t="shared" si="7"/>
        <v>44.8</v>
      </c>
      <c r="BB17" s="109">
        <v>5</v>
      </c>
      <c r="BC17" s="109" t="s">
        <v>376</v>
      </c>
      <c r="BD17" s="49">
        <v>6</v>
      </c>
      <c r="BE17" s="49">
        <v>6</v>
      </c>
      <c r="BF17" s="109" t="s">
        <v>377</v>
      </c>
      <c r="BG17" s="49">
        <v>6</v>
      </c>
      <c r="BH17" s="49">
        <v>6</v>
      </c>
      <c r="BI17" s="49" t="s">
        <v>377</v>
      </c>
      <c r="BJ17" s="49">
        <v>10.199999999999999</v>
      </c>
      <c r="BK17" s="109">
        <v>4</v>
      </c>
      <c r="BL17" s="109" t="s">
        <v>378</v>
      </c>
      <c r="BM17" s="109">
        <f t="shared" si="8"/>
        <v>22.2</v>
      </c>
      <c r="BN17" s="109">
        <f t="shared" si="9"/>
        <v>44.4</v>
      </c>
      <c r="BO17" s="109">
        <v>5</v>
      </c>
      <c r="BP17" s="109" t="s">
        <v>376</v>
      </c>
      <c r="BQ17" s="109">
        <v>9</v>
      </c>
      <c r="BR17" s="109" t="s">
        <v>380</v>
      </c>
      <c r="BS17" s="109"/>
      <c r="BT17" s="109">
        <v>9</v>
      </c>
      <c r="BU17" s="109" t="s">
        <v>380</v>
      </c>
      <c r="BV17" s="109">
        <v>7</v>
      </c>
      <c r="BW17" s="109" t="s">
        <v>379</v>
      </c>
      <c r="BX17" s="109">
        <v>8</v>
      </c>
      <c r="BY17" s="109" t="s">
        <v>381</v>
      </c>
      <c r="BZ17" s="109">
        <f t="shared" si="10"/>
        <v>111.10000000000001</v>
      </c>
      <c r="CA17" s="109">
        <f t="shared" si="11"/>
        <v>44.440000000000005</v>
      </c>
      <c r="CB17" s="109">
        <v>5</v>
      </c>
      <c r="CC17" s="109" t="s">
        <v>376</v>
      </c>
      <c r="CD17" s="109">
        <v>20.5</v>
      </c>
      <c r="CE17" s="109">
        <v>19</v>
      </c>
      <c r="CF17" s="109">
        <f t="shared" si="12"/>
        <v>39.5</v>
      </c>
      <c r="CG17" s="109">
        <v>4</v>
      </c>
      <c r="CH17" s="109" t="s">
        <v>378</v>
      </c>
      <c r="CI17" s="109">
        <v>23</v>
      </c>
      <c r="CJ17" s="109">
        <v>22</v>
      </c>
      <c r="CK17" s="109">
        <f t="shared" si="13"/>
        <v>45</v>
      </c>
      <c r="CL17" s="109">
        <v>5</v>
      </c>
      <c r="CM17" s="109" t="s">
        <v>376</v>
      </c>
      <c r="CN17" s="109">
        <v>24.7</v>
      </c>
      <c r="CO17" s="109">
        <v>25.5</v>
      </c>
      <c r="CP17" s="109">
        <f t="shared" si="14"/>
        <v>50.2</v>
      </c>
      <c r="CQ17" s="109">
        <v>6</v>
      </c>
      <c r="CR17" s="109" t="s">
        <v>377</v>
      </c>
      <c r="CS17" s="109">
        <v>19.7</v>
      </c>
      <c r="CT17" s="109">
        <v>22.4</v>
      </c>
      <c r="CU17" s="109">
        <f t="shared" si="15"/>
        <v>42.099999999999994</v>
      </c>
      <c r="CV17" s="109">
        <v>5</v>
      </c>
      <c r="CW17" s="109" t="s">
        <v>376</v>
      </c>
      <c r="CX17" s="109">
        <v>23.6</v>
      </c>
      <c r="CY17" s="109">
        <v>22.2</v>
      </c>
      <c r="CZ17" s="109">
        <f t="shared" si="16"/>
        <v>45.8</v>
      </c>
      <c r="DA17" s="109">
        <v>5</v>
      </c>
      <c r="DB17" s="109" t="s">
        <v>376</v>
      </c>
      <c r="DC17" s="109">
        <v>9</v>
      </c>
      <c r="DD17" s="109">
        <v>9</v>
      </c>
      <c r="DE17" s="109">
        <f t="shared" si="17"/>
        <v>18</v>
      </c>
      <c r="DF17" s="109">
        <v>10</v>
      </c>
      <c r="DG17" s="135" t="s">
        <v>375</v>
      </c>
      <c r="DH17" s="49">
        <v>8</v>
      </c>
      <c r="DI17" s="109">
        <v>7</v>
      </c>
      <c r="DJ17" s="109">
        <f t="shared" si="18"/>
        <v>15</v>
      </c>
      <c r="DK17" s="109">
        <v>8</v>
      </c>
      <c r="DL17" s="109" t="s">
        <v>381</v>
      </c>
      <c r="DM17" s="49">
        <v>9</v>
      </c>
      <c r="DN17" s="109">
        <v>8</v>
      </c>
      <c r="DO17" s="109">
        <f t="shared" si="19"/>
        <v>17</v>
      </c>
      <c r="DP17" s="109">
        <v>9</v>
      </c>
      <c r="DQ17" s="109" t="s">
        <v>380</v>
      </c>
      <c r="DR17" s="49">
        <v>9</v>
      </c>
      <c r="DS17" s="109">
        <v>9</v>
      </c>
      <c r="DT17" s="109">
        <f t="shared" si="20"/>
        <v>18</v>
      </c>
      <c r="DU17" s="109">
        <v>9</v>
      </c>
      <c r="DV17" s="109" t="s">
        <v>380</v>
      </c>
      <c r="DW17" s="109">
        <f t="shared" si="21"/>
        <v>222.59999999999997</v>
      </c>
      <c r="DX17" s="109">
        <f t="shared" si="22"/>
        <v>44.519999999999996</v>
      </c>
      <c r="DY17" s="109">
        <v>5</v>
      </c>
      <c r="DZ17" s="109" t="s">
        <v>376</v>
      </c>
    </row>
    <row r="18" spans="1:130" ht="18" customHeight="1">
      <c r="A18" s="75">
        <v>12</v>
      </c>
      <c r="B18" s="75">
        <v>12</v>
      </c>
      <c r="C18" s="108" t="s">
        <v>116</v>
      </c>
      <c r="D18" s="109">
        <v>9.5</v>
      </c>
      <c r="E18" s="109">
        <v>10</v>
      </c>
      <c r="F18" s="109" t="s">
        <v>375</v>
      </c>
      <c r="G18" s="109">
        <v>10</v>
      </c>
      <c r="H18" s="49">
        <v>10</v>
      </c>
      <c r="I18" s="109" t="s">
        <v>375</v>
      </c>
      <c r="J18" s="49">
        <v>28.5</v>
      </c>
      <c r="K18" s="109">
        <v>10</v>
      </c>
      <c r="L18" s="109" t="s">
        <v>375</v>
      </c>
      <c r="M18" s="109">
        <f t="shared" si="0"/>
        <v>48</v>
      </c>
      <c r="N18" s="109">
        <f t="shared" si="1"/>
        <v>96</v>
      </c>
      <c r="O18" s="109">
        <v>10</v>
      </c>
      <c r="P18" s="109" t="s">
        <v>375</v>
      </c>
      <c r="Q18" s="49">
        <v>9.5</v>
      </c>
      <c r="R18" s="49">
        <v>10</v>
      </c>
      <c r="S18" s="109" t="s">
        <v>375</v>
      </c>
      <c r="T18" s="49">
        <v>9.5</v>
      </c>
      <c r="U18" s="109">
        <v>10</v>
      </c>
      <c r="V18" s="109" t="s">
        <v>375</v>
      </c>
      <c r="W18" s="49">
        <v>29.7</v>
      </c>
      <c r="X18" s="109">
        <v>10</v>
      </c>
      <c r="Y18" s="109" t="s">
        <v>375</v>
      </c>
      <c r="Z18" s="109">
        <f t="shared" si="2"/>
        <v>48.7</v>
      </c>
      <c r="AA18" s="109">
        <f t="shared" si="3"/>
        <v>97.4</v>
      </c>
      <c r="AB18" s="109">
        <v>10</v>
      </c>
      <c r="AC18" s="109" t="s">
        <v>375</v>
      </c>
      <c r="AD18" s="49">
        <v>10</v>
      </c>
      <c r="AE18" s="49">
        <v>10</v>
      </c>
      <c r="AF18" s="109" t="s">
        <v>375</v>
      </c>
      <c r="AG18" s="49">
        <v>9.9</v>
      </c>
      <c r="AH18" s="49">
        <v>10</v>
      </c>
      <c r="AI18" s="109" t="s">
        <v>375</v>
      </c>
      <c r="AJ18" s="49">
        <v>29.5</v>
      </c>
      <c r="AK18" s="49">
        <v>10</v>
      </c>
      <c r="AL18" s="109" t="s">
        <v>375</v>
      </c>
      <c r="AM18" s="109">
        <f t="shared" si="4"/>
        <v>49.4</v>
      </c>
      <c r="AN18" s="109">
        <f t="shared" si="5"/>
        <v>98.8</v>
      </c>
      <c r="AO18" s="49">
        <v>10</v>
      </c>
      <c r="AP18" s="109" t="s">
        <v>375</v>
      </c>
      <c r="AQ18" s="49">
        <v>9.8000000000000007</v>
      </c>
      <c r="AR18" s="109">
        <v>10</v>
      </c>
      <c r="AS18" s="109" t="s">
        <v>375</v>
      </c>
      <c r="AT18" s="49">
        <v>9.8000000000000007</v>
      </c>
      <c r="AU18" s="49">
        <v>10</v>
      </c>
      <c r="AV18" s="109" t="s">
        <v>375</v>
      </c>
      <c r="AW18" s="49">
        <v>30</v>
      </c>
      <c r="AX18" s="49">
        <v>10</v>
      </c>
      <c r="AY18" s="109" t="s">
        <v>375</v>
      </c>
      <c r="AZ18" s="109">
        <f t="shared" si="6"/>
        <v>49.6</v>
      </c>
      <c r="BA18" s="109">
        <f t="shared" si="7"/>
        <v>99.2</v>
      </c>
      <c r="BB18" s="109">
        <v>10</v>
      </c>
      <c r="BC18" s="109" t="s">
        <v>375</v>
      </c>
      <c r="BD18" s="49">
        <v>10</v>
      </c>
      <c r="BE18" s="49">
        <v>10</v>
      </c>
      <c r="BF18" s="109" t="s">
        <v>375</v>
      </c>
      <c r="BG18" s="49">
        <v>10</v>
      </c>
      <c r="BH18" s="49">
        <v>10</v>
      </c>
      <c r="BI18" s="49" t="s">
        <v>375</v>
      </c>
      <c r="BJ18" s="49">
        <v>30</v>
      </c>
      <c r="BK18" s="109">
        <v>10</v>
      </c>
      <c r="BL18" s="109" t="s">
        <v>375</v>
      </c>
      <c r="BM18" s="109">
        <f t="shared" si="8"/>
        <v>50</v>
      </c>
      <c r="BN18" s="109">
        <f t="shared" si="9"/>
        <v>100</v>
      </c>
      <c r="BO18" s="109">
        <v>10</v>
      </c>
      <c r="BP18" s="109" t="s">
        <v>375</v>
      </c>
      <c r="BQ18" s="109">
        <v>10</v>
      </c>
      <c r="BR18" s="109" t="s">
        <v>375</v>
      </c>
      <c r="BS18" s="109"/>
      <c r="BT18" s="109">
        <v>10</v>
      </c>
      <c r="BU18" s="109" t="s">
        <v>375</v>
      </c>
      <c r="BV18" s="109">
        <v>10</v>
      </c>
      <c r="BW18" s="109" t="s">
        <v>375</v>
      </c>
      <c r="BX18" s="109">
        <v>10</v>
      </c>
      <c r="BY18" s="109" t="s">
        <v>375</v>
      </c>
      <c r="BZ18" s="109">
        <f t="shared" si="10"/>
        <v>245.7</v>
      </c>
      <c r="CA18" s="109">
        <f t="shared" si="11"/>
        <v>98.28</v>
      </c>
      <c r="CB18" s="109">
        <v>10</v>
      </c>
      <c r="CC18" s="109" t="s">
        <v>375</v>
      </c>
      <c r="CD18" s="109">
        <v>48.5</v>
      </c>
      <c r="CE18" s="109">
        <v>48</v>
      </c>
      <c r="CF18" s="109">
        <f t="shared" si="12"/>
        <v>96.5</v>
      </c>
      <c r="CG18" s="109">
        <v>10</v>
      </c>
      <c r="CH18" s="109" t="s">
        <v>375</v>
      </c>
      <c r="CI18" s="109">
        <v>50</v>
      </c>
      <c r="CJ18" s="109">
        <v>48.7</v>
      </c>
      <c r="CK18" s="109">
        <f t="shared" si="13"/>
        <v>98.7</v>
      </c>
      <c r="CL18" s="109">
        <v>10</v>
      </c>
      <c r="CM18" s="109" t="s">
        <v>375</v>
      </c>
      <c r="CN18" s="109">
        <v>50</v>
      </c>
      <c r="CO18" s="109">
        <v>49.4</v>
      </c>
      <c r="CP18" s="109">
        <f t="shared" si="14"/>
        <v>99.4</v>
      </c>
      <c r="CQ18" s="109">
        <v>10</v>
      </c>
      <c r="CR18" s="109" t="s">
        <v>375</v>
      </c>
      <c r="CS18" s="109">
        <v>48.6</v>
      </c>
      <c r="CT18" s="109">
        <v>49.6</v>
      </c>
      <c r="CU18" s="109">
        <f t="shared" si="15"/>
        <v>98.2</v>
      </c>
      <c r="CV18" s="109">
        <v>10</v>
      </c>
      <c r="CW18" s="109" t="s">
        <v>375</v>
      </c>
      <c r="CX18" s="109">
        <v>50</v>
      </c>
      <c r="CY18" s="109">
        <v>50</v>
      </c>
      <c r="CZ18" s="109">
        <f t="shared" si="16"/>
        <v>100</v>
      </c>
      <c r="DA18" s="109">
        <v>10</v>
      </c>
      <c r="DB18" s="109" t="s">
        <v>375</v>
      </c>
      <c r="DC18" s="109">
        <v>10</v>
      </c>
      <c r="DD18" s="109">
        <v>10</v>
      </c>
      <c r="DE18" s="109">
        <f t="shared" si="17"/>
        <v>20</v>
      </c>
      <c r="DF18" s="109">
        <v>10</v>
      </c>
      <c r="DG18" s="109" t="s">
        <v>375</v>
      </c>
      <c r="DH18" s="49">
        <v>10</v>
      </c>
      <c r="DI18" s="109">
        <v>10</v>
      </c>
      <c r="DJ18" s="109">
        <f t="shared" si="18"/>
        <v>20</v>
      </c>
      <c r="DK18" s="109">
        <v>10</v>
      </c>
      <c r="DL18" s="109" t="s">
        <v>375</v>
      </c>
      <c r="DM18" s="49">
        <v>10</v>
      </c>
      <c r="DN18" s="109">
        <v>10</v>
      </c>
      <c r="DO18" s="109">
        <f t="shared" si="19"/>
        <v>20</v>
      </c>
      <c r="DP18" s="109">
        <v>10</v>
      </c>
      <c r="DQ18" s="109" t="s">
        <v>375</v>
      </c>
      <c r="DR18" s="49">
        <v>10</v>
      </c>
      <c r="DS18" s="109">
        <v>10</v>
      </c>
      <c r="DT18" s="109">
        <f t="shared" si="20"/>
        <v>20</v>
      </c>
      <c r="DU18" s="109">
        <v>10</v>
      </c>
      <c r="DV18" s="109" t="s">
        <v>375</v>
      </c>
      <c r="DW18" s="109">
        <f t="shared" si="21"/>
        <v>492.8</v>
      </c>
      <c r="DX18" s="109">
        <f t="shared" si="22"/>
        <v>98.56</v>
      </c>
      <c r="DY18" s="109">
        <v>10</v>
      </c>
      <c r="DZ18" s="109" t="s">
        <v>375</v>
      </c>
    </row>
    <row r="19" spans="1:130" ht="18" customHeight="1">
      <c r="A19" s="75">
        <v>13</v>
      </c>
      <c r="B19" s="75">
        <v>13</v>
      </c>
      <c r="C19" s="107" t="s">
        <v>117</v>
      </c>
      <c r="D19" s="109">
        <v>8.5</v>
      </c>
      <c r="E19" s="109">
        <v>9</v>
      </c>
      <c r="F19" s="109" t="s">
        <v>380</v>
      </c>
      <c r="G19" s="109">
        <v>4.5</v>
      </c>
      <c r="H19" s="109">
        <v>5</v>
      </c>
      <c r="I19" s="109" t="s">
        <v>376</v>
      </c>
      <c r="J19" s="49">
        <v>24.5</v>
      </c>
      <c r="K19" s="109">
        <v>9</v>
      </c>
      <c r="L19" s="109" t="s">
        <v>380</v>
      </c>
      <c r="M19" s="109">
        <f t="shared" si="0"/>
        <v>37.5</v>
      </c>
      <c r="N19" s="109">
        <f t="shared" si="1"/>
        <v>75</v>
      </c>
      <c r="O19" s="109">
        <v>8</v>
      </c>
      <c r="P19" s="109" t="s">
        <v>381</v>
      </c>
      <c r="Q19" s="49">
        <v>6</v>
      </c>
      <c r="R19" s="49">
        <v>6</v>
      </c>
      <c r="S19" s="109" t="s">
        <v>377</v>
      </c>
      <c r="T19" s="49">
        <v>8.5</v>
      </c>
      <c r="U19" s="109">
        <v>9</v>
      </c>
      <c r="V19" s="109" t="s">
        <v>380</v>
      </c>
      <c r="W19" s="49">
        <v>20.5</v>
      </c>
      <c r="X19" s="109">
        <v>7</v>
      </c>
      <c r="Y19" s="109" t="s">
        <v>379</v>
      </c>
      <c r="Z19" s="109">
        <f t="shared" si="2"/>
        <v>35</v>
      </c>
      <c r="AA19" s="109">
        <f t="shared" si="3"/>
        <v>70</v>
      </c>
      <c r="AB19" s="109">
        <v>7</v>
      </c>
      <c r="AC19" s="109" t="s">
        <v>379</v>
      </c>
      <c r="AD19" s="49">
        <v>10</v>
      </c>
      <c r="AE19" s="49">
        <v>10</v>
      </c>
      <c r="AF19" s="109" t="s">
        <v>375</v>
      </c>
      <c r="AG19" s="49">
        <v>10</v>
      </c>
      <c r="AH19" s="49">
        <v>10</v>
      </c>
      <c r="AI19" s="109" t="s">
        <v>375</v>
      </c>
      <c r="AJ19" s="49">
        <v>30</v>
      </c>
      <c r="AK19" s="49">
        <v>10</v>
      </c>
      <c r="AL19" s="109" t="s">
        <v>375</v>
      </c>
      <c r="AM19" s="109">
        <f t="shared" si="4"/>
        <v>50</v>
      </c>
      <c r="AN19" s="109">
        <f t="shared" si="5"/>
        <v>100</v>
      </c>
      <c r="AO19" s="49">
        <v>10</v>
      </c>
      <c r="AP19" s="109" t="s">
        <v>375</v>
      </c>
      <c r="AQ19" s="49">
        <v>9</v>
      </c>
      <c r="AR19" s="109">
        <v>9</v>
      </c>
      <c r="AS19" s="109" t="s">
        <v>380</v>
      </c>
      <c r="AT19" s="49">
        <v>9.4</v>
      </c>
      <c r="AU19" s="49">
        <v>10</v>
      </c>
      <c r="AV19" s="109" t="s">
        <v>375</v>
      </c>
      <c r="AW19" s="49">
        <v>28.5</v>
      </c>
      <c r="AX19" s="49">
        <v>10</v>
      </c>
      <c r="AY19" s="109" t="s">
        <v>375</v>
      </c>
      <c r="AZ19" s="109">
        <f t="shared" si="6"/>
        <v>46.9</v>
      </c>
      <c r="BA19" s="109">
        <f t="shared" si="7"/>
        <v>93.8</v>
      </c>
      <c r="BB19" s="109">
        <v>10</v>
      </c>
      <c r="BC19" s="109" t="s">
        <v>375</v>
      </c>
      <c r="BD19" s="49">
        <v>10</v>
      </c>
      <c r="BE19" s="49">
        <v>10</v>
      </c>
      <c r="BF19" s="109" t="s">
        <v>375</v>
      </c>
      <c r="BG19" s="49">
        <v>10</v>
      </c>
      <c r="BH19" s="49">
        <v>10</v>
      </c>
      <c r="BI19" s="49" t="s">
        <v>375</v>
      </c>
      <c r="BJ19" s="49">
        <v>30</v>
      </c>
      <c r="BK19" s="109">
        <v>10</v>
      </c>
      <c r="BL19" s="109" t="s">
        <v>375</v>
      </c>
      <c r="BM19" s="109">
        <f t="shared" si="8"/>
        <v>50</v>
      </c>
      <c r="BN19" s="109">
        <f t="shared" si="9"/>
        <v>100</v>
      </c>
      <c r="BO19" s="109">
        <v>10</v>
      </c>
      <c r="BP19" s="109" t="s">
        <v>375</v>
      </c>
      <c r="BQ19" s="109">
        <v>10</v>
      </c>
      <c r="BR19" s="109" t="s">
        <v>375</v>
      </c>
      <c r="BS19" s="109"/>
      <c r="BT19" s="109">
        <v>10</v>
      </c>
      <c r="BU19" s="109" t="s">
        <v>375</v>
      </c>
      <c r="BV19" s="109">
        <v>10</v>
      </c>
      <c r="BW19" s="109" t="s">
        <v>375</v>
      </c>
      <c r="BX19" s="109">
        <v>9</v>
      </c>
      <c r="BY19" s="109" t="s">
        <v>380</v>
      </c>
      <c r="BZ19" s="109">
        <f t="shared" si="10"/>
        <v>219.4</v>
      </c>
      <c r="CA19" s="109">
        <f t="shared" si="11"/>
        <v>87.76</v>
      </c>
      <c r="CB19" s="109">
        <v>9</v>
      </c>
      <c r="CC19" s="109" t="s">
        <v>380</v>
      </c>
      <c r="CD19" s="109">
        <v>37.5</v>
      </c>
      <c r="CE19" s="109">
        <v>37.5</v>
      </c>
      <c r="CF19" s="109">
        <f t="shared" si="12"/>
        <v>75</v>
      </c>
      <c r="CG19" s="109">
        <v>8</v>
      </c>
      <c r="CH19" s="109" t="s">
        <v>381</v>
      </c>
      <c r="CI19" s="109">
        <v>29.1</v>
      </c>
      <c r="CJ19" s="109">
        <v>35</v>
      </c>
      <c r="CK19" s="109">
        <f t="shared" si="13"/>
        <v>64.099999999999994</v>
      </c>
      <c r="CL19" s="109">
        <v>7</v>
      </c>
      <c r="CM19" s="109" t="s">
        <v>379</v>
      </c>
      <c r="CN19" s="109">
        <v>46.4</v>
      </c>
      <c r="CO19" s="109">
        <v>50</v>
      </c>
      <c r="CP19" s="109">
        <f t="shared" si="14"/>
        <v>96.4</v>
      </c>
      <c r="CQ19" s="109">
        <v>10</v>
      </c>
      <c r="CR19" s="109" t="s">
        <v>375</v>
      </c>
      <c r="CS19" s="109">
        <v>43.2</v>
      </c>
      <c r="CT19" s="109">
        <v>46.9</v>
      </c>
      <c r="CU19" s="109">
        <f t="shared" si="15"/>
        <v>90.1</v>
      </c>
      <c r="CV19" s="109">
        <v>10</v>
      </c>
      <c r="CW19" s="109" t="s">
        <v>375</v>
      </c>
      <c r="CX19" s="109">
        <v>46</v>
      </c>
      <c r="CY19" s="109">
        <v>50</v>
      </c>
      <c r="CZ19" s="109">
        <f t="shared" si="16"/>
        <v>96</v>
      </c>
      <c r="DA19" s="109">
        <v>10</v>
      </c>
      <c r="DB19" s="109" t="s">
        <v>375</v>
      </c>
      <c r="DC19" s="109">
        <v>10</v>
      </c>
      <c r="DD19" s="109">
        <v>10</v>
      </c>
      <c r="DE19" s="109">
        <f t="shared" si="17"/>
        <v>20</v>
      </c>
      <c r="DF19" s="109">
        <v>10</v>
      </c>
      <c r="DG19" s="109" t="s">
        <v>375</v>
      </c>
      <c r="DH19" s="49">
        <v>10</v>
      </c>
      <c r="DI19" s="109">
        <v>10</v>
      </c>
      <c r="DJ19" s="109">
        <f t="shared" si="18"/>
        <v>20</v>
      </c>
      <c r="DK19" s="109">
        <v>10</v>
      </c>
      <c r="DL19" s="109" t="s">
        <v>375</v>
      </c>
      <c r="DM19" s="49">
        <v>7</v>
      </c>
      <c r="DN19" s="109">
        <v>9</v>
      </c>
      <c r="DO19" s="109">
        <f t="shared" si="19"/>
        <v>16</v>
      </c>
      <c r="DP19" s="109">
        <v>8</v>
      </c>
      <c r="DQ19" s="109" t="s">
        <v>381</v>
      </c>
      <c r="DR19" s="49">
        <v>10</v>
      </c>
      <c r="DS19" s="109">
        <v>10</v>
      </c>
      <c r="DT19" s="109">
        <f t="shared" si="20"/>
        <v>20</v>
      </c>
      <c r="DU19" s="109">
        <v>10</v>
      </c>
      <c r="DV19" s="109" t="s">
        <v>375</v>
      </c>
      <c r="DW19" s="109">
        <f t="shared" si="21"/>
        <v>421.6</v>
      </c>
      <c r="DX19" s="109">
        <f t="shared" si="22"/>
        <v>84.320000000000007</v>
      </c>
      <c r="DY19" s="109">
        <v>9</v>
      </c>
      <c r="DZ19" s="109" t="s">
        <v>380</v>
      </c>
    </row>
    <row r="20" spans="1:130" ht="18" customHeight="1">
      <c r="A20" s="75">
        <v>14</v>
      </c>
      <c r="B20" s="75">
        <v>14</v>
      </c>
      <c r="C20" s="82" t="s">
        <v>118</v>
      </c>
      <c r="D20" s="109">
        <v>10</v>
      </c>
      <c r="E20" s="109">
        <v>10</v>
      </c>
      <c r="F20" s="109" t="s">
        <v>375</v>
      </c>
      <c r="G20" s="109">
        <v>9.5</v>
      </c>
      <c r="H20" s="109">
        <v>10</v>
      </c>
      <c r="I20" s="109" t="s">
        <v>375</v>
      </c>
      <c r="J20" s="49">
        <v>29</v>
      </c>
      <c r="K20" s="109">
        <v>10</v>
      </c>
      <c r="L20" s="109" t="s">
        <v>375</v>
      </c>
      <c r="M20" s="109">
        <f t="shared" si="0"/>
        <v>48.5</v>
      </c>
      <c r="N20" s="109">
        <f t="shared" si="1"/>
        <v>97</v>
      </c>
      <c r="O20" s="49">
        <v>10</v>
      </c>
      <c r="P20" s="109" t="s">
        <v>375</v>
      </c>
      <c r="Q20" s="49">
        <v>9.5</v>
      </c>
      <c r="R20" s="49">
        <v>10</v>
      </c>
      <c r="S20" s="109" t="s">
        <v>375</v>
      </c>
      <c r="T20" s="49">
        <v>10</v>
      </c>
      <c r="U20" s="49">
        <v>10</v>
      </c>
      <c r="V20" s="109" t="s">
        <v>375</v>
      </c>
      <c r="W20" s="49">
        <v>28.5</v>
      </c>
      <c r="X20" s="109">
        <v>10</v>
      </c>
      <c r="Y20" s="109" t="s">
        <v>375</v>
      </c>
      <c r="Z20" s="109">
        <f t="shared" si="2"/>
        <v>48</v>
      </c>
      <c r="AA20" s="109">
        <f t="shared" si="3"/>
        <v>96</v>
      </c>
      <c r="AB20" s="109">
        <v>10</v>
      </c>
      <c r="AC20" s="109" t="s">
        <v>375</v>
      </c>
      <c r="AD20" s="49">
        <v>10</v>
      </c>
      <c r="AE20" s="49">
        <v>10</v>
      </c>
      <c r="AF20" s="109" t="s">
        <v>375</v>
      </c>
      <c r="AG20" s="49">
        <v>10</v>
      </c>
      <c r="AH20" s="49">
        <v>10</v>
      </c>
      <c r="AI20" s="109" t="s">
        <v>375</v>
      </c>
      <c r="AJ20" s="49">
        <v>30</v>
      </c>
      <c r="AK20" s="49">
        <v>10</v>
      </c>
      <c r="AL20" s="109" t="s">
        <v>375</v>
      </c>
      <c r="AM20" s="109">
        <f t="shared" si="4"/>
        <v>50</v>
      </c>
      <c r="AN20" s="109">
        <f t="shared" si="5"/>
        <v>100</v>
      </c>
      <c r="AO20" s="49">
        <v>10</v>
      </c>
      <c r="AP20" s="109" t="s">
        <v>375</v>
      </c>
      <c r="AQ20" s="49">
        <v>9.8000000000000007</v>
      </c>
      <c r="AR20" s="109">
        <v>10</v>
      </c>
      <c r="AS20" s="109" t="s">
        <v>375</v>
      </c>
      <c r="AT20" s="49">
        <v>9.8000000000000007</v>
      </c>
      <c r="AU20" s="49">
        <v>10</v>
      </c>
      <c r="AV20" s="109" t="s">
        <v>375</v>
      </c>
      <c r="AW20" s="49">
        <v>30</v>
      </c>
      <c r="AX20" s="49">
        <v>10</v>
      </c>
      <c r="AY20" s="109" t="s">
        <v>375</v>
      </c>
      <c r="AZ20" s="109">
        <f t="shared" si="6"/>
        <v>49.6</v>
      </c>
      <c r="BA20" s="109">
        <f t="shared" si="7"/>
        <v>99.2</v>
      </c>
      <c r="BB20" s="109">
        <v>10</v>
      </c>
      <c r="BC20" s="109" t="s">
        <v>375</v>
      </c>
      <c r="BD20" s="49">
        <v>10</v>
      </c>
      <c r="BE20" s="49">
        <v>10</v>
      </c>
      <c r="BF20" s="109" t="s">
        <v>375</v>
      </c>
      <c r="BG20" s="49">
        <v>10</v>
      </c>
      <c r="BH20" s="49">
        <v>10</v>
      </c>
      <c r="BI20" s="49" t="s">
        <v>375</v>
      </c>
      <c r="BJ20" s="49">
        <v>30</v>
      </c>
      <c r="BK20" s="109">
        <v>10</v>
      </c>
      <c r="BL20" s="109" t="s">
        <v>375</v>
      </c>
      <c r="BM20" s="109">
        <f t="shared" si="8"/>
        <v>50</v>
      </c>
      <c r="BN20" s="109">
        <f t="shared" si="9"/>
        <v>100</v>
      </c>
      <c r="BO20" s="109">
        <v>10</v>
      </c>
      <c r="BP20" s="109" t="s">
        <v>375</v>
      </c>
      <c r="BQ20" s="109">
        <v>10</v>
      </c>
      <c r="BR20" s="109" t="s">
        <v>375</v>
      </c>
      <c r="BS20" s="109"/>
      <c r="BT20" s="109">
        <v>10</v>
      </c>
      <c r="BU20" s="109" t="s">
        <v>375</v>
      </c>
      <c r="BV20" s="109">
        <v>10</v>
      </c>
      <c r="BW20" s="109" t="s">
        <v>375</v>
      </c>
      <c r="BX20" s="109">
        <v>10</v>
      </c>
      <c r="BY20" s="109" t="s">
        <v>375</v>
      </c>
      <c r="BZ20" s="109">
        <f t="shared" si="10"/>
        <v>246.1</v>
      </c>
      <c r="CA20" s="109">
        <f t="shared" si="11"/>
        <v>98.44</v>
      </c>
      <c r="CB20" s="109">
        <v>10</v>
      </c>
      <c r="CC20" s="109" t="s">
        <v>375</v>
      </c>
      <c r="CD20" s="109">
        <v>49</v>
      </c>
      <c r="CE20" s="109">
        <v>48.5</v>
      </c>
      <c r="CF20" s="109">
        <f t="shared" si="12"/>
        <v>97.5</v>
      </c>
      <c r="CG20" s="109">
        <v>10</v>
      </c>
      <c r="CH20" s="109" t="s">
        <v>375</v>
      </c>
      <c r="CI20" s="109">
        <v>47</v>
      </c>
      <c r="CJ20" s="109">
        <v>48</v>
      </c>
      <c r="CK20" s="109">
        <f t="shared" si="13"/>
        <v>95</v>
      </c>
      <c r="CL20" s="109">
        <v>10</v>
      </c>
      <c r="CM20" s="109" t="s">
        <v>375</v>
      </c>
      <c r="CN20" s="109">
        <v>49.8</v>
      </c>
      <c r="CO20" s="109">
        <v>50</v>
      </c>
      <c r="CP20" s="109">
        <f t="shared" si="14"/>
        <v>99.8</v>
      </c>
      <c r="CQ20" s="109">
        <v>10</v>
      </c>
      <c r="CR20" s="109" t="s">
        <v>375</v>
      </c>
      <c r="CS20" s="109">
        <v>49.6</v>
      </c>
      <c r="CT20" s="109">
        <v>49.6</v>
      </c>
      <c r="CU20" s="109">
        <f t="shared" si="15"/>
        <v>99.2</v>
      </c>
      <c r="CV20" s="109">
        <v>10</v>
      </c>
      <c r="CW20" s="109" t="s">
        <v>375</v>
      </c>
      <c r="CX20" s="109">
        <v>50</v>
      </c>
      <c r="CY20" s="109">
        <v>50</v>
      </c>
      <c r="CZ20" s="109">
        <f t="shared" si="16"/>
        <v>100</v>
      </c>
      <c r="DA20" s="109">
        <v>10</v>
      </c>
      <c r="DB20" s="109" t="s">
        <v>375</v>
      </c>
      <c r="DC20" s="109">
        <v>10</v>
      </c>
      <c r="DD20" s="109">
        <v>10</v>
      </c>
      <c r="DE20" s="109">
        <f t="shared" si="17"/>
        <v>20</v>
      </c>
      <c r="DF20" s="109">
        <v>10</v>
      </c>
      <c r="DG20" s="109" t="s">
        <v>375</v>
      </c>
      <c r="DH20" s="49">
        <v>10</v>
      </c>
      <c r="DI20" s="109">
        <v>10</v>
      </c>
      <c r="DJ20" s="109">
        <f t="shared" si="18"/>
        <v>20</v>
      </c>
      <c r="DK20" s="109">
        <v>10</v>
      </c>
      <c r="DL20" s="109" t="s">
        <v>375</v>
      </c>
      <c r="DM20" s="49">
        <v>10</v>
      </c>
      <c r="DN20" s="109">
        <v>10</v>
      </c>
      <c r="DO20" s="109">
        <f t="shared" si="19"/>
        <v>20</v>
      </c>
      <c r="DP20" s="109">
        <v>10</v>
      </c>
      <c r="DQ20" s="109" t="s">
        <v>375</v>
      </c>
      <c r="DR20" s="49">
        <v>10</v>
      </c>
      <c r="DS20" s="109">
        <v>10</v>
      </c>
      <c r="DT20" s="109">
        <f t="shared" si="20"/>
        <v>20</v>
      </c>
      <c r="DU20" s="109">
        <v>10</v>
      </c>
      <c r="DV20" s="109" t="s">
        <v>375</v>
      </c>
      <c r="DW20" s="109">
        <f t="shared" si="21"/>
        <v>491.5</v>
      </c>
      <c r="DX20" s="109">
        <f t="shared" si="22"/>
        <v>98.3</v>
      </c>
      <c r="DY20" s="109">
        <v>10</v>
      </c>
      <c r="DZ20" s="109" t="s">
        <v>375</v>
      </c>
    </row>
    <row r="21" spans="1:130" ht="18" customHeight="1">
      <c r="A21" s="75">
        <v>15</v>
      </c>
      <c r="B21" s="75">
        <v>15</v>
      </c>
      <c r="C21" s="122" t="s">
        <v>192</v>
      </c>
      <c r="D21" s="109">
        <v>6.5</v>
      </c>
      <c r="E21" s="109">
        <v>7</v>
      </c>
      <c r="F21" s="109" t="s">
        <v>379</v>
      </c>
      <c r="G21" s="109">
        <v>8.5</v>
      </c>
      <c r="H21" s="109">
        <v>9</v>
      </c>
      <c r="I21" s="109" t="s">
        <v>380</v>
      </c>
      <c r="J21" s="49">
        <v>24.5</v>
      </c>
      <c r="K21" s="109">
        <v>9</v>
      </c>
      <c r="L21" s="109" t="s">
        <v>380</v>
      </c>
      <c r="M21" s="109">
        <f t="shared" si="0"/>
        <v>39.5</v>
      </c>
      <c r="N21" s="109">
        <f t="shared" si="1"/>
        <v>79</v>
      </c>
      <c r="O21" s="109">
        <v>8</v>
      </c>
      <c r="P21" s="109" t="s">
        <v>381</v>
      </c>
      <c r="Q21" s="49">
        <v>6.5</v>
      </c>
      <c r="R21" s="49">
        <v>7</v>
      </c>
      <c r="S21" s="109" t="s">
        <v>379</v>
      </c>
      <c r="T21" s="49">
        <v>8.5</v>
      </c>
      <c r="U21" s="49">
        <v>9</v>
      </c>
      <c r="V21" s="109" t="s">
        <v>380</v>
      </c>
      <c r="W21" s="49">
        <v>22.5</v>
      </c>
      <c r="X21" s="109">
        <v>8</v>
      </c>
      <c r="Y21" s="109" t="s">
        <v>381</v>
      </c>
      <c r="Z21" s="109">
        <f t="shared" si="2"/>
        <v>37.5</v>
      </c>
      <c r="AA21" s="109">
        <f t="shared" si="3"/>
        <v>75</v>
      </c>
      <c r="AB21" s="109">
        <v>8</v>
      </c>
      <c r="AC21" s="109" t="s">
        <v>381</v>
      </c>
      <c r="AD21" s="49">
        <v>8.5</v>
      </c>
      <c r="AE21" s="49">
        <v>9</v>
      </c>
      <c r="AF21" s="109" t="s">
        <v>380</v>
      </c>
      <c r="AG21" s="49">
        <v>10</v>
      </c>
      <c r="AH21" s="49">
        <v>10</v>
      </c>
      <c r="AI21" s="109" t="s">
        <v>375</v>
      </c>
      <c r="AJ21" s="49">
        <v>30</v>
      </c>
      <c r="AK21" s="49">
        <v>10</v>
      </c>
      <c r="AL21" s="109" t="s">
        <v>375</v>
      </c>
      <c r="AM21" s="109">
        <f t="shared" si="4"/>
        <v>48.5</v>
      </c>
      <c r="AN21" s="109">
        <f t="shared" si="5"/>
        <v>97</v>
      </c>
      <c r="AO21" s="49">
        <v>10</v>
      </c>
      <c r="AP21" s="109" t="s">
        <v>375</v>
      </c>
      <c r="AQ21" s="49">
        <v>8.8000000000000007</v>
      </c>
      <c r="AR21" s="109">
        <v>9</v>
      </c>
      <c r="AS21" s="109" t="s">
        <v>380</v>
      </c>
      <c r="AT21" s="49">
        <v>8.8000000000000007</v>
      </c>
      <c r="AU21" s="49">
        <v>9</v>
      </c>
      <c r="AV21" s="109" t="s">
        <v>380</v>
      </c>
      <c r="AW21" s="49">
        <v>28</v>
      </c>
      <c r="AX21" s="49">
        <v>10</v>
      </c>
      <c r="AY21" s="109" t="s">
        <v>375</v>
      </c>
      <c r="AZ21" s="109">
        <f t="shared" si="6"/>
        <v>45.6</v>
      </c>
      <c r="BA21" s="109">
        <f t="shared" si="7"/>
        <v>91.2</v>
      </c>
      <c r="BB21" s="109">
        <v>10</v>
      </c>
      <c r="BC21" s="109" t="s">
        <v>375</v>
      </c>
      <c r="BD21" s="49">
        <v>9</v>
      </c>
      <c r="BE21" s="49">
        <v>9</v>
      </c>
      <c r="BF21" s="109" t="s">
        <v>380</v>
      </c>
      <c r="BG21" s="49">
        <v>9</v>
      </c>
      <c r="BH21" s="49">
        <v>9</v>
      </c>
      <c r="BI21" s="49" t="s">
        <v>380</v>
      </c>
      <c r="BJ21" s="49">
        <v>27.6</v>
      </c>
      <c r="BK21" s="109">
        <v>10</v>
      </c>
      <c r="BL21" s="109" t="s">
        <v>375</v>
      </c>
      <c r="BM21" s="109">
        <f t="shared" si="8"/>
        <v>45.6</v>
      </c>
      <c r="BN21" s="109">
        <f t="shared" si="9"/>
        <v>91.2</v>
      </c>
      <c r="BO21" s="109">
        <v>10</v>
      </c>
      <c r="BP21" s="109" t="s">
        <v>375</v>
      </c>
      <c r="BQ21" s="109">
        <v>10</v>
      </c>
      <c r="BR21" s="109" t="s">
        <v>375</v>
      </c>
      <c r="BS21" s="109"/>
      <c r="BT21" s="109">
        <v>10</v>
      </c>
      <c r="BU21" s="109" t="s">
        <v>375</v>
      </c>
      <c r="BV21" s="109">
        <v>10</v>
      </c>
      <c r="BW21" s="109" t="s">
        <v>375</v>
      </c>
      <c r="BX21" s="109">
        <v>8</v>
      </c>
      <c r="BY21" s="109" t="s">
        <v>381</v>
      </c>
      <c r="BZ21" s="109">
        <f t="shared" si="10"/>
        <v>216.7</v>
      </c>
      <c r="CA21" s="109">
        <f t="shared" si="11"/>
        <v>86.679999999999993</v>
      </c>
      <c r="CB21" s="109">
        <v>9</v>
      </c>
      <c r="CC21" s="135" t="s">
        <v>380</v>
      </c>
      <c r="CD21" s="109">
        <v>42</v>
      </c>
      <c r="CE21" s="109">
        <v>39.5</v>
      </c>
      <c r="CF21" s="109">
        <f t="shared" si="12"/>
        <v>81.5</v>
      </c>
      <c r="CG21" s="109">
        <v>9</v>
      </c>
      <c r="CH21" s="109" t="s">
        <v>380</v>
      </c>
      <c r="CI21" s="109">
        <v>35.5</v>
      </c>
      <c r="CJ21" s="109">
        <v>37.5</v>
      </c>
      <c r="CK21" s="109">
        <f t="shared" si="13"/>
        <v>73</v>
      </c>
      <c r="CL21" s="109">
        <v>8</v>
      </c>
      <c r="CM21" s="109" t="s">
        <v>381</v>
      </c>
      <c r="CN21" s="109">
        <v>42.7</v>
      </c>
      <c r="CO21" s="109">
        <v>48.5</v>
      </c>
      <c r="CP21" s="109">
        <f t="shared" si="14"/>
        <v>91.2</v>
      </c>
      <c r="CQ21" s="109">
        <v>10</v>
      </c>
      <c r="CR21" s="109" t="s">
        <v>375</v>
      </c>
      <c r="CS21" s="109">
        <v>39.700000000000003</v>
      </c>
      <c r="CT21" s="109">
        <v>45.6</v>
      </c>
      <c r="CU21" s="109">
        <f t="shared" si="15"/>
        <v>85.300000000000011</v>
      </c>
      <c r="CV21" s="109">
        <v>9</v>
      </c>
      <c r="CW21" s="109" t="s">
        <v>380</v>
      </c>
      <c r="CX21" s="109">
        <v>46.8</v>
      </c>
      <c r="CY21" s="109">
        <v>45.6</v>
      </c>
      <c r="CZ21" s="109">
        <f t="shared" si="16"/>
        <v>92.4</v>
      </c>
      <c r="DA21" s="109">
        <v>10</v>
      </c>
      <c r="DB21" s="109" t="s">
        <v>375</v>
      </c>
      <c r="DC21" s="109">
        <v>10</v>
      </c>
      <c r="DD21" s="109">
        <v>10</v>
      </c>
      <c r="DE21" s="109">
        <f t="shared" si="17"/>
        <v>20</v>
      </c>
      <c r="DF21" s="109">
        <v>10</v>
      </c>
      <c r="DG21" s="109" t="s">
        <v>375</v>
      </c>
      <c r="DH21" s="49">
        <v>10</v>
      </c>
      <c r="DI21" s="109">
        <v>10</v>
      </c>
      <c r="DJ21" s="109">
        <f t="shared" si="18"/>
        <v>20</v>
      </c>
      <c r="DK21" s="109">
        <v>10</v>
      </c>
      <c r="DL21" s="109" t="s">
        <v>375</v>
      </c>
      <c r="DM21" s="49">
        <v>9</v>
      </c>
      <c r="DN21" s="109">
        <v>8</v>
      </c>
      <c r="DO21" s="109">
        <f t="shared" si="19"/>
        <v>17</v>
      </c>
      <c r="DP21" s="109">
        <v>9</v>
      </c>
      <c r="DQ21" s="109" t="s">
        <v>380</v>
      </c>
      <c r="DR21" s="49">
        <v>10</v>
      </c>
      <c r="DS21" s="109">
        <v>10</v>
      </c>
      <c r="DT21" s="109">
        <f t="shared" si="20"/>
        <v>20</v>
      </c>
      <c r="DU21" s="109">
        <v>10</v>
      </c>
      <c r="DV21" s="109" t="s">
        <v>375</v>
      </c>
      <c r="DW21" s="109">
        <f t="shared" si="21"/>
        <v>423.4</v>
      </c>
      <c r="DX21" s="109">
        <f t="shared" si="22"/>
        <v>84.679999999999993</v>
      </c>
      <c r="DY21" s="109">
        <v>9</v>
      </c>
      <c r="DZ21" s="109" t="s">
        <v>380</v>
      </c>
    </row>
    <row r="22" spans="1:130" ht="18" customHeight="1">
      <c r="A22" s="8">
        <v>16</v>
      </c>
      <c r="B22" s="8">
        <v>16</v>
      </c>
      <c r="C22" s="124" t="s">
        <v>193</v>
      </c>
      <c r="D22" s="109">
        <v>4.5</v>
      </c>
      <c r="E22" s="109">
        <v>5</v>
      </c>
      <c r="F22" s="109" t="s">
        <v>376</v>
      </c>
      <c r="G22" s="109">
        <v>4.5</v>
      </c>
      <c r="H22" s="109">
        <v>5</v>
      </c>
      <c r="I22" s="109" t="s">
        <v>376</v>
      </c>
      <c r="J22" s="109">
        <v>13.5</v>
      </c>
      <c r="K22" s="109">
        <v>5</v>
      </c>
      <c r="L22" s="109" t="s">
        <v>376</v>
      </c>
      <c r="M22" s="109">
        <f t="shared" si="0"/>
        <v>22.5</v>
      </c>
      <c r="N22" s="109">
        <f t="shared" si="1"/>
        <v>45</v>
      </c>
      <c r="O22" s="109">
        <v>5</v>
      </c>
      <c r="P22" s="109" t="s">
        <v>376</v>
      </c>
      <c r="Q22" s="109">
        <v>4</v>
      </c>
      <c r="R22" s="109">
        <v>4</v>
      </c>
      <c r="S22" s="109" t="s">
        <v>378</v>
      </c>
      <c r="T22" s="109">
        <v>5</v>
      </c>
      <c r="U22" s="109">
        <v>5</v>
      </c>
      <c r="V22" s="109" t="s">
        <v>376</v>
      </c>
      <c r="W22" s="109">
        <v>12</v>
      </c>
      <c r="X22" s="109">
        <v>4</v>
      </c>
      <c r="Y22" s="109" t="s">
        <v>378</v>
      </c>
      <c r="Z22" s="109">
        <f t="shared" si="2"/>
        <v>21</v>
      </c>
      <c r="AA22" s="109">
        <f t="shared" si="3"/>
        <v>42</v>
      </c>
      <c r="AB22" s="109">
        <v>5</v>
      </c>
      <c r="AC22" s="109" t="s">
        <v>376</v>
      </c>
      <c r="AD22" s="109">
        <v>5.3</v>
      </c>
      <c r="AE22" s="109">
        <v>6</v>
      </c>
      <c r="AF22" s="109" t="s">
        <v>377</v>
      </c>
      <c r="AG22" s="109">
        <v>5.6</v>
      </c>
      <c r="AH22" s="109">
        <v>6</v>
      </c>
      <c r="AI22" s="109" t="s">
        <v>377</v>
      </c>
      <c r="AJ22" s="109">
        <v>14</v>
      </c>
      <c r="AK22" s="109">
        <v>5</v>
      </c>
      <c r="AL22" s="109" t="s">
        <v>382</v>
      </c>
      <c r="AM22" s="109">
        <f t="shared" si="4"/>
        <v>24.9</v>
      </c>
      <c r="AN22" s="109">
        <f t="shared" si="5"/>
        <v>49.8</v>
      </c>
      <c r="AO22" s="109">
        <v>5</v>
      </c>
      <c r="AP22" s="109" t="s">
        <v>376</v>
      </c>
      <c r="AQ22" s="109">
        <v>5.2</v>
      </c>
      <c r="AR22" s="109">
        <v>6</v>
      </c>
      <c r="AS22" s="109" t="s">
        <v>377</v>
      </c>
      <c r="AT22" s="109">
        <v>5.4</v>
      </c>
      <c r="AU22" s="109">
        <v>6</v>
      </c>
      <c r="AV22" s="109" t="s">
        <v>377</v>
      </c>
      <c r="AW22" s="109">
        <v>13</v>
      </c>
      <c r="AX22" s="109">
        <v>5</v>
      </c>
      <c r="AY22" s="109" t="s">
        <v>376</v>
      </c>
      <c r="AZ22" s="109">
        <f t="shared" si="6"/>
        <v>23.6</v>
      </c>
      <c r="BA22" s="109">
        <f t="shared" si="7"/>
        <v>47.2</v>
      </c>
      <c r="BB22" s="109">
        <v>5</v>
      </c>
      <c r="BC22" s="109" t="s">
        <v>376</v>
      </c>
      <c r="BD22" s="109">
        <v>6</v>
      </c>
      <c r="BE22" s="109">
        <v>6</v>
      </c>
      <c r="BF22" s="109" t="s">
        <v>377</v>
      </c>
      <c r="BG22" s="109">
        <v>6</v>
      </c>
      <c r="BH22" s="109">
        <v>6</v>
      </c>
      <c r="BI22" s="109" t="s">
        <v>377</v>
      </c>
      <c r="BJ22" s="109">
        <v>12.6</v>
      </c>
      <c r="BK22" s="109">
        <v>5</v>
      </c>
      <c r="BL22" s="109" t="s">
        <v>376</v>
      </c>
      <c r="BM22" s="109">
        <f t="shared" si="8"/>
        <v>24.6</v>
      </c>
      <c r="BN22" s="109">
        <f t="shared" si="9"/>
        <v>49.2</v>
      </c>
      <c r="BO22" s="109">
        <v>5</v>
      </c>
      <c r="BP22" s="109" t="s">
        <v>376</v>
      </c>
      <c r="BQ22" s="109">
        <v>9</v>
      </c>
      <c r="BR22" s="109" t="s">
        <v>380</v>
      </c>
      <c r="BS22" s="109"/>
      <c r="BT22" s="109">
        <v>9</v>
      </c>
      <c r="BU22" s="109" t="s">
        <v>380</v>
      </c>
      <c r="BV22" s="109">
        <v>7</v>
      </c>
      <c r="BW22" s="109" t="s">
        <v>379</v>
      </c>
      <c r="BX22" s="109">
        <v>7</v>
      </c>
      <c r="BY22" s="109" t="s">
        <v>379</v>
      </c>
      <c r="BZ22" s="109">
        <f t="shared" si="10"/>
        <v>116.6</v>
      </c>
      <c r="CA22" s="109">
        <f t="shared" si="11"/>
        <v>46.64</v>
      </c>
      <c r="CB22" s="109">
        <v>5</v>
      </c>
      <c r="CC22" s="109" t="s">
        <v>376</v>
      </c>
      <c r="CD22" s="109">
        <v>22</v>
      </c>
      <c r="CE22" s="109">
        <v>22.5</v>
      </c>
      <c r="CF22" s="109">
        <f t="shared" si="12"/>
        <v>44.5</v>
      </c>
      <c r="CG22" s="109">
        <v>5</v>
      </c>
      <c r="CH22" s="109" t="s">
        <v>376</v>
      </c>
      <c r="CI22" s="109">
        <v>21.5</v>
      </c>
      <c r="CJ22" s="109">
        <v>21</v>
      </c>
      <c r="CK22" s="109">
        <f t="shared" si="13"/>
        <v>42.5</v>
      </c>
      <c r="CL22" s="109">
        <v>5</v>
      </c>
      <c r="CM22" s="109" t="s">
        <v>376</v>
      </c>
      <c r="CN22" s="109">
        <v>24.7</v>
      </c>
      <c r="CO22" s="109">
        <v>24.9</v>
      </c>
      <c r="CP22" s="109">
        <f t="shared" si="14"/>
        <v>49.599999999999994</v>
      </c>
      <c r="CQ22" s="109">
        <v>5</v>
      </c>
      <c r="CR22" s="109" t="s">
        <v>385</v>
      </c>
      <c r="CS22" s="109">
        <v>20</v>
      </c>
      <c r="CT22" s="109">
        <v>23.6</v>
      </c>
      <c r="CU22" s="109">
        <f t="shared" si="15"/>
        <v>43.6</v>
      </c>
      <c r="CV22" s="109">
        <v>5</v>
      </c>
      <c r="CW22" s="109" t="s">
        <v>376</v>
      </c>
      <c r="CX22" s="109">
        <v>22.6</v>
      </c>
      <c r="CY22" s="109">
        <v>24.6</v>
      </c>
      <c r="CZ22" s="109">
        <f t="shared" si="16"/>
        <v>47.2</v>
      </c>
      <c r="DA22" s="109">
        <v>5</v>
      </c>
      <c r="DB22" s="109" t="s">
        <v>376</v>
      </c>
      <c r="DC22" s="109">
        <v>9</v>
      </c>
      <c r="DD22" s="109">
        <v>9</v>
      </c>
      <c r="DE22" s="109">
        <f t="shared" si="17"/>
        <v>18</v>
      </c>
      <c r="DF22" s="109">
        <v>9</v>
      </c>
      <c r="DG22" s="109" t="s">
        <v>380</v>
      </c>
      <c r="DH22" s="49">
        <v>7</v>
      </c>
      <c r="DI22" s="109">
        <v>7</v>
      </c>
      <c r="DJ22" s="109">
        <f t="shared" si="18"/>
        <v>14</v>
      </c>
      <c r="DK22" s="109">
        <v>7</v>
      </c>
      <c r="DL22" s="109" t="s">
        <v>379</v>
      </c>
      <c r="DM22" s="49">
        <v>9</v>
      </c>
      <c r="DN22" s="109">
        <v>7</v>
      </c>
      <c r="DO22" s="109">
        <f t="shared" si="19"/>
        <v>16</v>
      </c>
      <c r="DP22" s="109">
        <v>8</v>
      </c>
      <c r="DQ22" s="109" t="s">
        <v>381</v>
      </c>
      <c r="DR22" s="49">
        <v>9</v>
      </c>
      <c r="DS22" s="109">
        <v>9</v>
      </c>
      <c r="DT22" s="109">
        <f t="shared" si="20"/>
        <v>18</v>
      </c>
      <c r="DU22" s="109">
        <v>9</v>
      </c>
      <c r="DV22" s="109" t="s">
        <v>380</v>
      </c>
      <c r="DW22" s="109">
        <f t="shared" si="21"/>
        <v>227.39999999999998</v>
      </c>
      <c r="DX22" s="109">
        <f t="shared" si="22"/>
        <v>45.48</v>
      </c>
      <c r="DY22" s="109">
        <v>5</v>
      </c>
      <c r="DZ22" s="109" t="s">
        <v>376</v>
      </c>
    </row>
    <row r="23" spans="1:130" ht="18" customHeight="1">
      <c r="A23" s="9">
        <v>17</v>
      </c>
      <c r="B23" s="9">
        <v>17</v>
      </c>
      <c r="C23" s="124" t="s">
        <v>194</v>
      </c>
      <c r="D23" s="109">
        <v>4.5</v>
      </c>
      <c r="E23" s="109">
        <v>5</v>
      </c>
      <c r="F23" s="109" t="s">
        <v>376</v>
      </c>
      <c r="G23" s="109">
        <v>4.5</v>
      </c>
      <c r="H23" s="49">
        <v>5</v>
      </c>
      <c r="I23" s="109" t="s">
        <v>376</v>
      </c>
      <c r="J23" s="109">
        <v>10</v>
      </c>
      <c r="K23" s="109">
        <v>4</v>
      </c>
      <c r="L23" s="109" t="s">
        <v>378</v>
      </c>
      <c r="M23" s="109">
        <f t="shared" si="0"/>
        <v>19</v>
      </c>
      <c r="N23" s="109">
        <f t="shared" si="1"/>
        <v>38</v>
      </c>
      <c r="O23" s="109">
        <v>4</v>
      </c>
      <c r="P23" s="109" t="s">
        <v>378</v>
      </c>
      <c r="Q23" s="109">
        <v>5</v>
      </c>
      <c r="R23" s="109">
        <v>5</v>
      </c>
      <c r="S23" s="109" t="s">
        <v>376</v>
      </c>
      <c r="T23" s="109">
        <v>5</v>
      </c>
      <c r="U23" s="109">
        <v>5</v>
      </c>
      <c r="V23" s="109" t="s">
        <v>376</v>
      </c>
      <c r="W23" s="109">
        <v>12</v>
      </c>
      <c r="X23" s="109">
        <v>4</v>
      </c>
      <c r="Y23" s="109" t="s">
        <v>378</v>
      </c>
      <c r="Z23" s="109">
        <f t="shared" si="2"/>
        <v>22</v>
      </c>
      <c r="AA23" s="109">
        <f t="shared" si="3"/>
        <v>44</v>
      </c>
      <c r="AB23" s="109">
        <v>5</v>
      </c>
      <c r="AC23" s="109" t="s">
        <v>376</v>
      </c>
      <c r="AD23" s="109">
        <v>5.4</v>
      </c>
      <c r="AE23" s="109">
        <v>6</v>
      </c>
      <c r="AF23" s="109" t="s">
        <v>377</v>
      </c>
      <c r="AG23" s="109">
        <v>5.6</v>
      </c>
      <c r="AH23" s="109">
        <v>6</v>
      </c>
      <c r="AI23" s="109" t="s">
        <v>377</v>
      </c>
      <c r="AJ23" s="109">
        <v>12.5</v>
      </c>
      <c r="AK23" s="109">
        <v>5</v>
      </c>
      <c r="AL23" s="109" t="s">
        <v>376</v>
      </c>
      <c r="AM23" s="109">
        <f t="shared" si="4"/>
        <v>23.5</v>
      </c>
      <c r="AN23" s="109">
        <f t="shared" si="5"/>
        <v>47</v>
      </c>
      <c r="AO23" s="109">
        <v>5</v>
      </c>
      <c r="AP23" s="109" t="s">
        <v>376</v>
      </c>
      <c r="AQ23" s="109">
        <v>6.2</v>
      </c>
      <c r="AR23" s="109">
        <v>7</v>
      </c>
      <c r="AS23" s="109" t="s">
        <v>379</v>
      </c>
      <c r="AT23" s="109">
        <v>6.8</v>
      </c>
      <c r="AU23" s="109">
        <v>7</v>
      </c>
      <c r="AV23" s="109" t="s">
        <v>379</v>
      </c>
      <c r="AW23" s="109">
        <v>13</v>
      </c>
      <c r="AX23" s="109">
        <v>5</v>
      </c>
      <c r="AY23" s="109" t="s">
        <v>376</v>
      </c>
      <c r="AZ23" s="109">
        <f t="shared" si="6"/>
        <v>26</v>
      </c>
      <c r="BA23" s="109">
        <f t="shared" si="7"/>
        <v>52</v>
      </c>
      <c r="BB23" s="109">
        <v>6</v>
      </c>
      <c r="BC23" s="109" t="s">
        <v>377</v>
      </c>
      <c r="BD23" s="109">
        <v>7</v>
      </c>
      <c r="BE23" s="109">
        <v>7</v>
      </c>
      <c r="BF23" s="109" t="s">
        <v>379</v>
      </c>
      <c r="BG23" s="109">
        <v>7</v>
      </c>
      <c r="BH23" s="109">
        <v>7</v>
      </c>
      <c r="BI23" s="109" t="s">
        <v>379</v>
      </c>
      <c r="BJ23" s="109">
        <v>10.199999999999999</v>
      </c>
      <c r="BK23" s="109">
        <v>4</v>
      </c>
      <c r="BL23" s="109" t="s">
        <v>378</v>
      </c>
      <c r="BM23" s="109">
        <f t="shared" si="8"/>
        <v>24.2</v>
      </c>
      <c r="BN23" s="109">
        <f t="shared" si="9"/>
        <v>48.4</v>
      </c>
      <c r="BO23" s="109">
        <v>5</v>
      </c>
      <c r="BP23" s="109" t="s">
        <v>376</v>
      </c>
      <c r="BQ23" s="109">
        <v>9</v>
      </c>
      <c r="BR23" s="109" t="s">
        <v>380</v>
      </c>
      <c r="BS23" s="109"/>
      <c r="BT23" s="109">
        <v>10</v>
      </c>
      <c r="BU23" s="109" t="s">
        <v>375</v>
      </c>
      <c r="BV23" s="109">
        <v>7</v>
      </c>
      <c r="BW23" s="109" t="s">
        <v>379</v>
      </c>
      <c r="BX23" s="109">
        <v>7</v>
      </c>
      <c r="BY23" s="109" t="s">
        <v>379</v>
      </c>
      <c r="BZ23" s="109">
        <f t="shared" si="10"/>
        <v>114.7</v>
      </c>
      <c r="CA23" s="109">
        <f t="shared" si="11"/>
        <v>45.879999999999995</v>
      </c>
      <c r="CB23" s="109">
        <v>5</v>
      </c>
      <c r="CC23" s="109" t="s">
        <v>376</v>
      </c>
      <c r="CD23" s="109">
        <v>20</v>
      </c>
      <c r="CE23" s="109">
        <v>19</v>
      </c>
      <c r="CF23" s="109">
        <f t="shared" si="12"/>
        <v>39</v>
      </c>
      <c r="CG23" s="109">
        <v>4</v>
      </c>
      <c r="CH23" s="109" t="s">
        <v>378</v>
      </c>
      <c r="CI23" s="109">
        <v>26.4</v>
      </c>
      <c r="CJ23" s="109">
        <v>22</v>
      </c>
      <c r="CK23" s="109">
        <f t="shared" si="13"/>
        <v>48.4</v>
      </c>
      <c r="CL23" s="109">
        <v>5</v>
      </c>
      <c r="CM23" s="109" t="s">
        <v>376</v>
      </c>
      <c r="CN23" s="109">
        <v>25.1</v>
      </c>
      <c r="CO23" s="109">
        <v>23.5</v>
      </c>
      <c r="CP23" s="109">
        <f t="shared" si="14"/>
        <v>48.6</v>
      </c>
      <c r="CQ23" s="109">
        <v>5</v>
      </c>
      <c r="CR23" s="109" t="s">
        <v>385</v>
      </c>
      <c r="CS23" s="109">
        <v>21.9</v>
      </c>
      <c r="CT23" s="109">
        <v>26</v>
      </c>
      <c r="CU23" s="109">
        <f t="shared" si="15"/>
        <v>47.9</v>
      </c>
      <c r="CV23" s="109">
        <v>5</v>
      </c>
      <c r="CW23" s="109" t="s">
        <v>376</v>
      </c>
      <c r="CX23" s="109">
        <v>23</v>
      </c>
      <c r="CY23" s="109">
        <v>24.2</v>
      </c>
      <c r="CZ23" s="109">
        <f t="shared" si="16"/>
        <v>47.2</v>
      </c>
      <c r="DA23" s="109">
        <v>5</v>
      </c>
      <c r="DB23" s="109" t="s">
        <v>376</v>
      </c>
      <c r="DC23" s="109">
        <v>10</v>
      </c>
      <c r="DD23" s="109">
        <v>10</v>
      </c>
      <c r="DE23" s="109">
        <f t="shared" si="17"/>
        <v>20</v>
      </c>
      <c r="DF23" s="109">
        <v>10</v>
      </c>
      <c r="DG23" s="109" t="s">
        <v>375</v>
      </c>
      <c r="DH23" s="109">
        <v>7</v>
      </c>
      <c r="DI23" s="109">
        <v>7</v>
      </c>
      <c r="DJ23" s="109">
        <f t="shared" si="18"/>
        <v>14</v>
      </c>
      <c r="DK23" s="109">
        <v>7</v>
      </c>
      <c r="DL23" s="109" t="s">
        <v>379</v>
      </c>
      <c r="DM23" s="109">
        <v>7</v>
      </c>
      <c r="DN23" s="109">
        <v>7</v>
      </c>
      <c r="DO23" s="109">
        <f t="shared" si="19"/>
        <v>14</v>
      </c>
      <c r="DP23" s="109">
        <v>7</v>
      </c>
      <c r="DQ23" s="109" t="s">
        <v>379</v>
      </c>
      <c r="DR23" s="109">
        <v>10</v>
      </c>
      <c r="DS23" s="109">
        <v>9</v>
      </c>
      <c r="DT23" s="109">
        <f t="shared" si="20"/>
        <v>19</v>
      </c>
      <c r="DU23" s="109">
        <v>10</v>
      </c>
      <c r="DV23" s="109" t="s">
        <v>375</v>
      </c>
      <c r="DW23" s="109">
        <f t="shared" si="21"/>
        <v>231.10000000000002</v>
      </c>
      <c r="DX23" s="109">
        <f t="shared" si="22"/>
        <v>46.220000000000006</v>
      </c>
      <c r="DY23" s="109">
        <v>5</v>
      </c>
      <c r="DZ23" s="109" t="s">
        <v>376</v>
      </c>
    </row>
    <row r="24" spans="1:130" ht="18" customHeight="1">
      <c r="A24" s="9">
        <v>18</v>
      </c>
      <c r="B24" s="9">
        <v>18</v>
      </c>
      <c r="C24" s="124" t="s">
        <v>108</v>
      </c>
      <c r="D24" s="109">
        <v>8.5</v>
      </c>
      <c r="E24" s="109">
        <v>9</v>
      </c>
      <c r="F24" s="109" t="s">
        <v>380</v>
      </c>
      <c r="G24" s="109">
        <v>9</v>
      </c>
      <c r="H24" s="109">
        <v>9</v>
      </c>
      <c r="I24" s="109" t="s">
        <v>380</v>
      </c>
      <c r="J24" s="109">
        <v>27</v>
      </c>
      <c r="K24" s="109">
        <v>9</v>
      </c>
      <c r="L24" s="109" t="s">
        <v>380</v>
      </c>
      <c r="M24" s="109">
        <f t="shared" si="0"/>
        <v>44.5</v>
      </c>
      <c r="N24" s="109">
        <f t="shared" si="1"/>
        <v>89</v>
      </c>
      <c r="O24" s="109">
        <v>9</v>
      </c>
      <c r="P24" s="109" t="s">
        <v>380</v>
      </c>
      <c r="Q24" s="109">
        <v>9.5</v>
      </c>
      <c r="R24" s="109">
        <v>10</v>
      </c>
      <c r="S24" s="109" t="s">
        <v>375</v>
      </c>
      <c r="T24" s="109">
        <v>9</v>
      </c>
      <c r="U24" s="109">
        <v>9</v>
      </c>
      <c r="V24" s="109" t="s">
        <v>380</v>
      </c>
      <c r="W24" s="109">
        <v>25</v>
      </c>
      <c r="X24" s="109">
        <v>9</v>
      </c>
      <c r="Y24" s="109" t="s">
        <v>380</v>
      </c>
      <c r="Z24" s="109">
        <f t="shared" si="2"/>
        <v>43.5</v>
      </c>
      <c r="AA24" s="109">
        <f t="shared" si="3"/>
        <v>87</v>
      </c>
      <c r="AB24" s="109">
        <v>9</v>
      </c>
      <c r="AC24" s="109" t="s">
        <v>380</v>
      </c>
      <c r="AD24" s="109">
        <v>8.1</v>
      </c>
      <c r="AE24" s="109">
        <v>9</v>
      </c>
      <c r="AF24" s="109" t="s">
        <v>380</v>
      </c>
      <c r="AG24" s="109">
        <v>9.1</v>
      </c>
      <c r="AH24" s="109">
        <v>10</v>
      </c>
      <c r="AI24" s="109" t="s">
        <v>375</v>
      </c>
      <c r="AJ24" s="109">
        <v>25.5</v>
      </c>
      <c r="AK24" s="109">
        <v>9</v>
      </c>
      <c r="AL24" s="109" t="s">
        <v>380</v>
      </c>
      <c r="AM24" s="109">
        <f t="shared" si="4"/>
        <v>42.7</v>
      </c>
      <c r="AN24" s="109">
        <f t="shared" si="5"/>
        <v>85.4</v>
      </c>
      <c r="AO24" s="109">
        <v>9</v>
      </c>
      <c r="AP24" s="109" t="s">
        <v>380</v>
      </c>
      <c r="AQ24" s="109">
        <v>9.1999999999999993</v>
      </c>
      <c r="AR24" s="109">
        <v>10</v>
      </c>
      <c r="AS24" s="109" t="s">
        <v>375</v>
      </c>
      <c r="AT24" s="109">
        <v>9</v>
      </c>
      <c r="AU24" s="109">
        <v>9</v>
      </c>
      <c r="AV24" s="109" t="s">
        <v>380</v>
      </c>
      <c r="AW24" s="109">
        <v>29.5</v>
      </c>
      <c r="AX24" s="109">
        <v>10</v>
      </c>
      <c r="AY24" s="109" t="s">
        <v>375</v>
      </c>
      <c r="AZ24" s="109">
        <f t="shared" si="6"/>
        <v>47.7</v>
      </c>
      <c r="BA24" s="109">
        <f t="shared" si="7"/>
        <v>95.4</v>
      </c>
      <c r="BB24" s="109">
        <v>10</v>
      </c>
      <c r="BC24" s="109" t="s">
        <v>375</v>
      </c>
      <c r="BD24" s="109">
        <v>10</v>
      </c>
      <c r="BE24" s="109">
        <v>10</v>
      </c>
      <c r="BF24" s="109" t="s">
        <v>375</v>
      </c>
      <c r="BG24" s="109">
        <v>10</v>
      </c>
      <c r="BH24" s="109">
        <v>10</v>
      </c>
      <c r="BI24" s="109" t="s">
        <v>375</v>
      </c>
      <c r="BJ24" s="109">
        <v>29.4</v>
      </c>
      <c r="BK24" s="109">
        <v>10</v>
      </c>
      <c r="BL24" s="109" t="s">
        <v>375</v>
      </c>
      <c r="BM24" s="109">
        <f t="shared" si="8"/>
        <v>49.4</v>
      </c>
      <c r="BN24" s="109">
        <f t="shared" si="9"/>
        <v>98.8</v>
      </c>
      <c r="BO24" s="109">
        <v>10</v>
      </c>
      <c r="BP24" s="109" t="s">
        <v>375</v>
      </c>
      <c r="BQ24" s="109">
        <v>10</v>
      </c>
      <c r="BR24" s="109" t="s">
        <v>375</v>
      </c>
      <c r="BS24" s="109"/>
      <c r="BT24" s="109">
        <v>9</v>
      </c>
      <c r="BU24" s="109" t="s">
        <v>380</v>
      </c>
      <c r="BV24" s="109">
        <v>10</v>
      </c>
      <c r="BW24" s="109" t="s">
        <v>375</v>
      </c>
      <c r="BX24" s="109">
        <v>9</v>
      </c>
      <c r="BY24" s="109" t="s">
        <v>380</v>
      </c>
      <c r="BZ24" s="109">
        <f t="shared" si="10"/>
        <v>227.79999999999998</v>
      </c>
      <c r="CA24" s="109">
        <f t="shared" si="11"/>
        <v>91.11999999999999</v>
      </c>
      <c r="CB24" s="109">
        <v>10</v>
      </c>
      <c r="CC24" s="109" t="s">
        <v>375</v>
      </c>
      <c r="CD24" s="109">
        <v>44</v>
      </c>
      <c r="CE24" s="109">
        <v>44.5</v>
      </c>
      <c r="CF24" s="109">
        <f t="shared" si="12"/>
        <v>88.5</v>
      </c>
      <c r="CG24" s="109">
        <v>9</v>
      </c>
      <c r="CH24" s="109" t="s">
        <v>380</v>
      </c>
      <c r="CI24" s="109">
        <v>45.3</v>
      </c>
      <c r="CJ24" s="109">
        <v>43.5</v>
      </c>
      <c r="CK24" s="109">
        <f t="shared" si="13"/>
        <v>88.8</v>
      </c>
      <c r="CL24" s="109">
        <v>9</v>
      </c>
      <c r="CM24" s="109" t="s">
        <v>380</v>
      </c>
      <c r="CN24" s="109">
        <v>43.6</v>
      </c>
      <c r="CO24" s="109">
        <v>42.7</v>
      </c>
      <c r="CP24" s="109">
        <f t="shared" si="14"/>
        <v>86.300000000000011</v>
      </c>
      <c r="CQ24" s="109">
        <v>9</v>
      </c>
      <c r="CR24" s="109" t="s">
        <v>380</v>
      </c>
      <c r="CS24" s="109">
        <v>45</v>
      </c>
      <c r="CT24" s="109">
        <v>47.7</v>
      </c>
      <c r="CU24" s="109">
        <f t="shared" si="15"/>
        <v>92.7</v>
      </c>
      <c r="CV24" s="109">
        <v>10</v>
      </c>
      <c r="CW24" s="109" t="s">
        <v>375</v>
      </c>
      <c r="CX24" s="109">
        <v>48</v>
      </c>
      <c r="CY24" s="109">
        <v>49.4</v>
      </c>
      <c r="CZ24" s="109">
        <f t="shared" si="16"/>
        <v>97.4</v>
      </c>
      <c r="DA24" s="109">
        <v>10</v>
      </c>
      <c r="DB24" s="109" t="s">
        <v>375</v>
      </c>
      <c r="DC24" s="109">
        <v>9</v>
      </c>
      <c r="DD24" s="109">
        <v>10</v>
      </c>
      <c r="DE24" s="109">
        <f t="shared" si="17"/>
        <v>19</v>
      </c>
      <c r="DF24" s="109">
        <v>10</v>
      </c>
      <c r="DG24" s="135" t="s">
        <v>375</v>
      </c>
      <c r="DH24" s="109">
        <v>10</v>
      </c>
      <c r="DI24" s="109">
        <v>10</v>
      </c>
      <c r="DJ24" s="109">
        <f t="shared" si="18"/>
        <v>20</v>
      </c>
      <c r="DK24" s="109">
        <v>10</v>
      </c>
      <c r="DL24" s="109" t="s">
        <v>375</v>
      </c>
      <c r="DM24" s="109">
        <v>9</v>
      </c>
      <c r="DN24" s="109">
        <v>9</v>
      </c>
      <c r="DO24" s="109">
        <f t="shared" si="19"/>
        <v>18</v>
      </c>
      <c r="DP24" s="109">
        <v>9</v>
      </c>
      <c r="DQ24" s="109" t="s">
        <v>380</v>
      </c>
      <c r="DR24" s="109">
        <v>10</v>
      </c>
      <c r="DS24" s="109">
        <v>10</v>
      </c>
      <c r="DT24" s="109">
        <f t="shared" si="20"/>
        <v>20</v>
      </c>
      <c r="DU24" s="109">
        <v>10</v>
      </c>
      <c r="DV24" s="109" t="s">
        <v>375</v>
      </c>
      <c r="DW24" s="109">
        <f t="shared" si="21"/>
        <v>453.70000000000005</v>
      </c>
      <c r="DX24" s="109">
        <f t="shared" si="22"/>
        <v>90.740000000000009</v>
      </c>
      <c r="DY24" s="109">
        <v>10</v>
      </c>
      <c r="DZ24" s="109" t="s">
        <v>375</v>
      </c>
    </row>
    <row r="25" spans="1:130" ht="18" customHeight="1">
      <c r="A25" s="9">
        <v>19</v>
      </c>
      <c r="B25" s="9">
        <v>19</v>
      </c>
      <c r="C25" s="124" t="s">
        <v>266</v>
      </c>
      <c r="D25" s="109">
        <v>6.5</v>
      </c>
      <c r="E25" s="109">
        <v>7</v>
      </c>
      <c r="F25" s="109" t="s">
        <v>379</v>
      </c>
      <c r="G25" s="109">
        <v>7</v>
      </c>
      <c r="H25" s="49">
        <v>7</v>
      </c>
      <c r="I25" s="109" t="s">
        <v>379</v>
      </c>
      <c r="J25" s="49">
        <v>18</v>
      </c>
      <c r="K25" s="109">
        <v>6</v>
      </c>
      <c r="L25" s="109" t="s">
        <v>377</v>
      </c>
      <c r="M25" s="109">
        <f t="shared" si="0"/>
        <v>31.5</v>
      </c>
      <c r="N25" s="109">
        <f t="shared" si="1"/>
        <v>63</v>
      </c>
      <c r="O25" s="49">
        <v>7</v>
      </c>
      <c r="P25" s="109" t="s">
        <v>379</v>
      </c>
      <c r="Q25" s="49">
        <v>8.5</v>
      </c>
      <c r="R25" s="49">
        <v>9</v>
      </c>
      <c r="S25" s="109" t="s">
        <v>380</v>
      </c>
      <c r="T25" s="49">
        <v>7</v>
      </c>
      <c r="U25" s="49">
        <v>7</v>
      </c>
      <c r="V25" s="109" t="s">
        <v>379</v>
      </c>
      <c r="W25" s="49">
        <v>17</v>
      </c>
      <c r="X25" s="109">
        <v>6</v>
      </c>
      <c r="Y25" s="109" t="s">
        <v>377</v>
      </c>
      <c r="Z25" s="109">
        <f t="shared" si="2"/>
        <v>32.5</v>
      </c>
      <c r="AA25" s="109">
        <f t="shared" si="3"/>
        <v>65</v>
      </c>
      <c r="AB25" s="49">
        <v>7</v>
      </c>
      <c r="AC25" s="109" t="s">
        <v>379</v>
      </c>
      <c r="AD25" s="49">
        <v>5.9</v>
      </c>
      <c r="AE25" s="49">
        <v>6</v>
      </c>
      <c r="AF25" s="109" t="s">
        <v>377</v>
      </c>
      <c r="AG25" s="49">
        <v>8.1</v>
      </c>
      <c r="AH25" s="49">
        <v>9</v>
      </c>
      <c r="AI25" s="109" t="s">
        <v>380</v>
      </c>
      <c r="AJ25" s="49">
        <v>18.5</v>
      </c>
      <c r="AK25" s="49">
        <v>7</v>
      </c>
      <c r="AL25" s="109" t="s">
        <v>379</v>
      </c>
      <c r="AM25" s="109">
        <f t="shared" si="4"/>
        <v>32.5</v>
      </c>
      <c r="AN25" s="109">
        <f t="shared" si="5"/>
        <v>65</v>
      </c>
      <c r="AO25" s="49">
        <v>7</v>
      </c>
      <c r="AP25" s="109" t="s">
        <v>379</v>
      </c>
      <c r="AQ25" s="49">
        <v>8.6</v>
      </c>
      <c r="AR25" s="109">
        <v>9</v>
      </c>
      <c r="AS25" s="109" t="s">
        <v>380</v>
      </c>
      <c r="AT25" s="49">
        <v>7.6</v>
      </c>
      <c r="AU25" s="49">
        <v>8</v>
      </c>
      <c r="AV25" s="109" t="s">
        <v>381</v>
      </c>
      <c r="AW25" s="49">
        <v>24</v>
      </c>
      <c r="AX25" s="49">
        <v>8</v>
      </c>
      <c r="AY25" s="109" t="s">
        <v>381</v>
      </c>
      <c r="AZ25" s="109">
        <f t="shared" si="6"/>
        <v>40.200000000000003</v>
      </c>
      <c r="BA25" s="109">
        <f t="shared" si="7"/>
        <v>80.400000000000006</v>
      </c>
      <c r="BB25" s="49">
        <v>9</v>
      </c>
      <c r="BC25" s="109" t="s">
        <v>380</v>
      </c>
      <c r="BD25" s="49">
        <v>8</v>
      </c>
      <c r="BE25" s="49">
        <v>8</v>
      </c>
      <c r="BF25" s="109" t="s">
        <v>381</v>
      </c>
      <c r="BG25" s="49">
        <v>7</v>
      </c>
      <c r="BH25" s="49">
        <v>7</v>
      </c>
      <c r="BI25" s="49" t="s">
        <v>379</v>
      </c>
      <c r="BJ25" s="49">
        <v>27.6</v>
      </c>
      <c r="BK25" s="109">
        <v>10</v>
      </c>
      <c r="BL25" s="109" t="s">
        <v>375</v>
      </c>
      <c r="BM25" s="109">
        <f t="shared" si="8"/>
        <v>42.6</v>
      </c>
      <c r="BN25" s="109">
        <f t="shared" si="9"/>
        <v>85.2</v>
      </c>
      <c r="BO25" s="49">
        <v>9</v>
      </c>
      <c r="BP25" s="109" t="s">
        <v>380</v>
      </c>
      <c r="BQ25" s="49">
        <v>10</v>
      </c>
      <c r="BR25" s="109" t="s">
        <v>375</v>
      </c>
      <c r="BS25" s="49"/>
      <c r="BT25" s="49">
        <v>10</v>
      </c>
      <c r="BU25" s="109" t="s">
        <v>375</v>
      </c>
      <c r="BV25" s="109">
        <v>9</v>
      </c>
      <c r="BW25" s="109" t="s">
        <v>380</v>
      </c>
      <c r="BX25" s="49">
        <v>8</v>
      </c>
      <c r="BY25" s="109" t="s">
        <v>381</v>
      </c>
      <c r="BZ25" s="109">
        <f t="shared" si="10"/>
        <v>179.29999999999998</v>
      </c>
      <c r="CA25" s="109">
        <f t="shared" si="11"/>
        <v>71.72</v>
      </c>
      <c r="CB25" s="49">
        <v>8</v>
      </c>
      <c r="CC25" s="109" t="s">
        <v>381</v>
      </c>
      <c r="CD25" s="109">
        <v>32.5</v>
      </c>
      <c r="CE25" s="109">
        <v>31.5</v>
      </c>
      <c r="CF25" s="109">
        <f t="shared" si="12"/>
        <v>64</v>
      </c>
      <c r="CG25" s="109">
        <v>7</v>
      </c>
      <c r="CH25" s="109" t="s">
        <v>379</v>
      </c>
      <c r="CI25" s="109">
        <v>36.5</v>
      </c>
      <c r="CJ25" s="109">
        <v>32.5</v>
      </c>
      <c r="CK25" s="109">
        <f t="shared" si="13"/>
        <v>69</v>
      </c>
      <c r="CL25" s="109">
        <v>7</v>
      </c>
      <c r="CM25" s="109" t="s">
        <v>379</v>
      </c>
      <c r="CN25" s="109">
        <v>39.9</v>
      </c>
      <c r="CO25" s="109">
        <v>32.5</v>
      </c>
      <c r="CP25" s="109">
        <f t="shared" si="14"/>
        <v>72.400000000000006</v>
      </c>
      <c r="CQ25" s="109">
        <v>8</v>
      </c>
      <c r="CR25" s="109" t="s">
        <v>381</v>
      </c>
      <c r="CS25" s="109">
        <v>35.799999999999997</v>
      </c>
      <c r="CT25" s="109">
        <v>40.200000000000003</v>
      </c>
      <c r="CU25" s="109">
        <f t="shared" si="15"/>
        <v>76</v>
      </c>
      <c r="CV25" s="109">
        <v>8</v>
      </c>
      <c r="CW25" s="109" t="s">
        <v>381</v>
      </c>
      <c r="CX25" s="109">
        <v>26.2</v>
      </c>
      <c r="CY25" s="109">
        <v>42.6</v>
      </c>
      <c r="CZ25" s="109">
        <f t="shared" si="16"/>
        <v>68.8</v>
      </c>
      <c r="DA25" s="109">
        <v>7</v>
      </c>
      <c r="DB25" s="109" t="s">
        <v>379</v>
      </c>
      <c r="DC25" s="49">
        <v>10</v>
      </c>
      <c r="DD25" s="49">
        <v>10</v>
      </c>
      <c r="DE25" s="109">
        <f t="shared" si="17"/>
        <v>20</v>
      </c>
      <c r="DF25" s="109">
        <v>10</v>
      </c>
      <c r="DG25" s="109" t="s">
        <v>375</v>
      </c>
      <c r="DH25" s="109">
        <v>8</v>
      </c>
      <c r="DI25" s="109">
        <v>9</v>
      </c>
      <c r="DJ25" s="109">
        <f t="shared" si="18"/>
        <v>17</v>
      </c>
      <c r="DK25" s="109">
        <v>9</v>
      </c>
      <c r="DL25" s="109" t="s">
        <v>380</v>
      </c>
      <c r="DM25" s="109">
        <v>7</v>
      </c>
      <c r="DN25" s="49">
        <v>8</v>
      </c>
      <c r="DO25" s="109">
        <f t="shared" si="19"/>
        <v>15</v>
      </c>
      <c r="DP25" s="109">
        <v>8</v>
      </c>
      <c r="DQ25" s="109" t="s">
        <v>381</v>
      </c>
      <c r="DR25" s="109">
        <v>10</v>
      </c>
      <c r="DS25" s="49">
        <v>10</v>
      </c>
      <c r="DT25" s="109">
        <f t="shared" si="20"/>
        <v>20</v>
      </c>
      <c r="DU25" s="109">
        <v>10</v>
      </c>
      <c r="DV25" s="109" t="s">
        <v>375</v>
      </c>
      <c r="DW25" s="109">
        <f t="shared" si="21"/>
        <v>350.2</v>
      </c>
      <c r="DX25" s="109">
        <f t="shared" si="22"/>
        <v>70.039999999999992</v>
      </c>
      <c r="DY25" s="49">
        <v>8</v>
      </c>
      <c r="DZ25" s="109" t="s">
        <v>381</v>
      </c>
    </row>
    <row r="26" spans="1:130" ht="18" customHeight="1">
      <c r="A26" s="9">
        <v>20</v>
      </c>
      <c r="B26" s="9">
        <v>20</v>
      </c>
      <c r="C26" s="124" t="s">
        <v>281</v>
      </c>
      <c r="D26" s="109">
        <v>10</v>
      </c>
      <c r="E26" s="109">
        <v>10</v>
      </c>
      <c r="F26" s="109" t="s">
        <v>375</v>
      </c>
      <c r="G26" s="109">
        <v>10</v>
      </c>
      <c r="H26" s="109">
        <v>10</v>
      </c>
      <c r="I26" s="109" t="s">
        <v>375</v>
      </c>
      <c r="J26" s="109">
        <v>28</v>
      </c>
      <c r="K26" s="109">
        <v>10</v>
      </c>
      <c r="L26" s="109" t="s">
        <v>375</v>
      </c>
      <c r="M26" s="109">
        <f t="shared" si="0"/>
        <v>48</v>
      </c>
      <c r="N26" s="109">
        <f t="shared" si="1"/>
        <v>96</v>
      </c>
      <c r="O26" s="109">
        <v>10</v>
      </c>
      <c r="P26" s="109" t="s">
        <v>375</v>
      </c>
      <c r="Q26" s="109">
        <v>8.5</v>
      </c>
      <c r="R26" s="109">
        <v>9</v>
      </c>
      <c r="S26" s="109" t="s">
        <v>380</v>
      </c>
      <c r="T26" s="109">
        <v>10</v>
      </c>
      <c r="U26" s="109">
        <v>10</v>
      </c>
      <c r="V26" s="109" t="s">
        <v>375</v>
      </c>
      <c r="W26" s="109">
        <v>29</v>
      </c>
      <c r="X26" s="109">
        <v>10</v>
      </c>
      <c r="Y26" s="109" t="s">
        <v>375</v>
      </c>
      <c r="Z26" s="109">
        <f t="shared" si="2"/>
        <v>47.5</v>
      </c>
      <c r="AA26" s="109">
        <f t="shared" si="3"/>
        <v>95</v>
      </c>
      <c r="AB26" s="109">
        <v>10</v>
      </c>
      <c r="AC26" s="109" t="s">
        <v>375</v>
      </c>
      <c r="AD26" s="109">
        <v>10</v>
      </c>
      <c r="AE26" s="109">
        <v>10</v>
      </c>
      <c r="AF26" s="109" t="s">
        <v>375</v>
      </c>
      <c r="AG26" s="109">
        <v>10</v>
      </c>
      <c r="AH26" s="109">
        <v>10</v>
      </c>
      <c r="AI26" s="109" t="s">
        <v>375</v>
      </c>
      <c r="AJ26" s="109">
        <v>30</v>
      </c>
      <c r="AK26" s="109">
        <v>10</v>
      </c>
      <c r="AL26" s="109" t="s">
        <v>375</v>
      </c>
      <c r="AM26" s="109">
        <f t="shared" si="4"/>
        <v>50</v>
      </c>
      <c r="AN26" s="109">
        <f t="shared" si="5"/>
        <v>100</v>
      </c>
      <c r="AO26" s="109">
        <v>10</v>
      </c>
      <c r="AP26" s="109" t="s">
        <v>375</v>
      </c>
      <c r="AQ26" s="109">
        <v>9.8000000000000007</v>
      </c>
      <c r="AR26" s="109">
        <v>10</v>
      </c>
      <c r="AS26" s="109" t="s">
        <v>375</v>
      </c>
      <c r="AT26" s="109">
        <v>9.8000000000000007</v>
      </c>
      <c r="AU26" s="109">
        <v>10</v>
      </c>
      <c r="AV26" s="109" t="s">
        <v>375</v>
      </c>
      <c r="AW26" s="109">
        <v>30</v>
      </c>
      <c r="AX26" s="109">
        <v>10</v>
      </c>
      <c r="AY26" s="109" t="s">
        <v>375</v>
      </c>
      <c r="AZ26" s="109">
        <f t="shared" si="6"/>
        <v>49.6</v>
      </c>
      <c r="BA26" s="109">
        <f t="shared" si="7"/>
        <v>99.2</v>
      </c>
      <c r="BB26" s="109">
        <v>10</v>
      </c>
      <c r="BC26" s="109" t="s">
        <v>375</v>
      </c>
      <c r="BD26" s="109">
        <v>10</v>
      </c>
      <c r="BE26" s="109">
        <v>10</v>
      </c>
      <c r="BF26" s="109" t="s">
        <v>375</v>
      </c>
      <c r="BG26" s="109">
        <v>10</v>
      </c>
      <c r="BH26" s="109">
        <v>10</v>
      </c>
      <c r="BI26" s="109" t="s">
        <v>375</v>
      </c>
      <c r="BJ26" s="109">
        <v>30</v>
      </c>
      <c r="BK26" s="109">
        <v>10</v>
      </c>
      <c r="BL26" s="109" t="s">
        <v>375</v>
      </c>
      <c r="BM26" s="109">
        <f t="shared" si="8"/>
        <v>50</v>
      </c>
      <c r="BN26" s="109">
        <f t="shared" si="9"/>
        <v>100</v>
      </c>
      <c r="BO26" s="109">
        <v>10</v>
      </c>
      <c r="BP26" s="109" t="s">
        <v>375</v>
      </c>
      <c r="BQ26" s="109">
        <v>10</v>
      </c>
      <c r="BR26" s="109" t="s">
        <v>375</v>
      </c>
      <c r="BS26" s="109"/>
      <c r="BT26" s="109">
        <v>10</v>
      </c>
      <c r="BU26" s="109" t="s">
        <v>375</v>
      </c>
      <c r="BV26" s="109">
        <v>10</v>
      </c>
      <c r="BW26" s="109" t="s">
        <v>375</v>
      </c>
      <c r="BX26" s="109">
        <v>10</v>
      </c>
      <c r="BY26" s="109" t="s">
        <v>375</v>
      </c>
      <c r="BZ26" s="109">
        <f t="shared" si="10"/>
        <v>245.1</v>
      </c>
      <c r="CA26" s="109">
        <f t="shared" si="11"/>
        <v>98.039999999999992</v>
      </c>
      <c r="CB26" s="109">
        <v>10</v>
      </c>
      <c r="CC26" s="109" t="s">
        <v>375</v>
      </c>
      <c r="CD26" s="109">
        <v>45.5</v>
      </c>
      <c r="CE26" s="109">
        <v>48</v>
      </c>
      <c r="CF26" s="109">
        <f t="shared" si="12"/>
        <v>93.5</v>
      </c>
      <c r="CG26" s="109">
        <v>10</v>
      </c>
      <c r="CH26" s="109" t="s">
        <v>375</v>
      </c>
      <c r="CI26" s="109">
        <v>47.4</v>
      </c>
      <c r="CJ26" s="109">
        <v>47.5</v>
      </c>
      <c r="CK26" s="109">
        <f t="shared" si="13"/>
        <v>94.9</v>
      </c>
      <c r="CL26" s="109">
        <v>10</v>
      </c>
      <c r="CM26" s="109" t="s">
        <v>375</v>
      </c>
      <c r="CN26" s="109">
        <v>49.3</v>
      </c>
      <c r="CO26" s="109">
        <v>50</v>
      </c>
      <c r="CP26" s="109">
        <f t="shared" si="14"/>
        <v>99.3</v>
      </c>
      <c r="CQ26" s="109">
        <v>10</v>
      </c>
      <c r="CR26" s="109" t="s">
        <v>375</v>
      </c>
      <c r="CS26" s="109">
        <v>49.1</v>
      </c>
      <c r="CT26" s="109">
        <v>49.6</v>
      </c>
      <c r="CU26" s="109">
        <f t="shared" si="15"/>
        <v>98.7</v>
      </c>
      <c r="CV26" s="109">
        <v>10</v>
      </c>
      <c r="CW26" s="109" t="s">
        <v>375</v>
      </c>
      <c r="CX26" s="109">
        <v>48</v>
      </c>
      <c r="CY26" s="109">
        <v>50</v>
      </c>
      <c r="CZ26" s="109">
        <f t="shared" si="16"/>
        <v>98</v>
      </c>
      <c r="DA26" s="109">
        <v>10</v>
      </c>
      <c r="DB26" s="109" t="s">
        <v>375</v>
      </c>
      <c r="DC26" s="109">
        <v>10</v>
      </c>
      <c r="DD26" s="109">
        <v>10</v>
      </c>
      <c r="DE26" s="109">
        <f t="shared" si="17"/>
        <v>20</v>
      </c>
      <c r="DF26" s="109">
        <v>10</v>
      </c>
      <c r="DG26" s="109" t="s">
        <v>375</v>
      </c>
      <c r="DH26" s="109">
        <v>10</v>
      </c>
      <c r="DI26" s="109">
        <v>10</v>
      </c>
      <c r="DJ26" s="109">
        <f t="shared" si="18"/>
        <v>20</v>
      </c>
      <c r="DK26" s="109">
        <v>10</v>
      </c>
      <c r="DL26" s="109" t="s">
        <v>375</v>
      </c>
      <c r="DM26" s="109">
        <v>10</v>
      </c>
      <c r="DN26" s="109">
        <v>10</v>
      </c>
      <c r="DO26" s="109">
        <f t="shared" si="19"/>
        <v>20</v>
      </c>
      <c r="DP26" s="109">
        <v>10</v>
      </c>
      <c r="DQ26" s="109" t="s">
        <v>375</v>
      </c>
      <c r="DR26" s="109">
        <v>10</v>
      </c>
      <c r="DS26" s="109">
        <v>10</v>
      </c>
      <c r="DT26" s="109">
        <f t="shared" si="20"/>
        <v>20</v>
      </c>
      <c r="DU26" s="109">
        <v>10</v>
      </c>
      <c r="DV26" s="109" t="s">
        <v>375</v>
      </c>
      <c r="DW26" s="109">
        <f t="shared" si="21"/>
        <v>484.4</v>
      </c>
      <c r="DX26" s="109">
        <f t="shared" si="22"/>
        <v>96.88</v>
      </c>
      <c r="DY26" s="109">
        <v>10</v>
      </c>
      <c r="DZ26" s="109" t="s">
        <v>375</v>
      </c>
    </row>
    <row r="27" spans="1:130" ht="18" customHeight="1">
      <c r="A27" s="9">
        <v>21</v>
      </c>
      <c r="B27" s="9">
        <v>21</v>
      </c>
      <c r="C27" s="82" t="s">
        <v>339</v>
      </c>
      <c r="D27" s="109">
        <v>9.5</v>
      </c>
      <c r="E27" s="109">
        <v>10</v>
      </c>
      <c r="F27" s="109" t="s">
        <v>375</v>
      </c>
      <c r="G27" s="109">
        <v>10</v>
      </c>
      <c r="H27" s="109">
        <v>10</v>
      </c>
      <c r="I27" s="109" t="s">
        <v>375</v>
      </c>
      <c r="J27" s="109">
        <v>29</v>
      </c>
      <c r="K27" s="109">
        <v>10</v>
      </c>
      <c r="L27" s="109" t="s">
        <v>375</v>
      </c>
      <c r="M27" s="109">
        <f t="shared" si="0"/>
        <v>48.5</v>
      </c>
      <c r="N27" s="109">
        <f t="shared" si="1"/>
        <v>97</v>
      </c>
      <c r="O27" s="109">
        <v>10</v>
      </c>
      <c r="P27" s="109" t="s">
        <v>375</v>
      </c>
      <c r="Q27" s="109">
        <v>8.5</v>
      </c>
      <c r="R27" s="109">
        <v>9</v>
      </c>
      <c r="S27" s="109" t="s">
        <v>380</v>
      </c>
      <c r="T27" s="109">
        <v>10</v>
      </c>
      <c r="U27" s="109">
        <v>10</v>
      </c>
      <c r="V27" s="109" t="s">
        <v>375</v>
      </c>
      <c r="W27" s="109">
        <v>29.2</v>
      </c>
      <c r="X27" s="109">
        <v>10</v>
      </c>
      <c r="Y27" s="109" t="s">
        <v>375</v>
      </c>
      <c r="Z27" s="109">
        <f t="shared" si="2"/>
        <v>47.7</v>
      </c>
      <c r="AA27" s="109">
        <f t="shared" si="3"/>
        <v>95.4</v>
      </c>
      <c r="AB27" s="109">
        <v>10</v>
      </c>
      <c r="AC27" s="109" t="s">
        <v>375</v>
      </c>
      <c r="AD27" s="109">
        <v>10</v>
      </c>
      <c r="AE27" s="109">
        <v>10</v>
      </c>
      <c r="AF27" s="109" t="s">
        <v>375</v>
      </c>
      <c r="AG27" s="109">
        <v>9.5</v>
      </c>
      <c r="AH27" s="109">
        <v>10</v>
      </c>
      <c r="AI27" s="109" t="s">
        <v>375</v>
      </c>
      <c r="AJ27" s="109">
        <v>29.5</v>
      </c>
      <c r="AK27" s="109">
        <v>10</v>
      </c>
      <c r="AL27" s="109" t="s">
        <v>375</v>
      </c>
      <c r="AM27" s="109">
        <f t="shared" si="4"/>
        <v>49</v>
      </c>
      <c r="AN27" s="109">
        <f t="shared" si="5"/>
        <v>98</v>
      </c>
      <c r="AO27" s="109">
        <v>10</v>
      </c>
      <c r="AP27" s="109" t="s">
        <v>375</v>
      </c>
      <c r="AQ27" s="109">
        <v>9.8000000000000007</v>
      </c>
      <c r="AR27" s="109">
        <v>10</v>
      </c>
      <c r="AS27" s="109" t="s">
        <v>375</v>
      </c>
      <c r="AT27" s="109">
        <v>9.8000000000000007</v>
      </c>
      <c r="AU27" s="109">
        <v>10</v>
      </c>
      <c r="AV27" s="109" t="s">
        <v>375</v>
      </c>
      <c r="AW27" s="109">
        <v>30</v>
      </c>
      <c r="AX27" s="109">
        <v>10</v>
      </c>
      <c r="AY27" s="109" t="s">
        <v>375</v>
      </c>
      <c r="AZ27" s="109">
        <f t="shared" si="6"/>
        <v>49.6</v>
      </c>
      <c r="BA27" s="109">
        <f t="shared" si="7"/>
        <v>99.2</v>
      </c>
      <c r="BB27" s="109">
        <v>10</v>
      </c>
      <c r="BC27" s="109" t="s">
        <v>375</v>
      </c>
      <c r="BD27" s="109">
        <v>10</v>
      </c>
      <c r="BE27" s="109">
        <v>10</v>
      </c>
      <c r="BF27" s="109" t="s">
        <v>375</v>
      </c>
      <c r="BG27" s="109">
        <v>10</v>
      </c>
      <c r="BH27" s="109">
        <v>10</v>
      </c>
      <c r="BI27" s="109" t="s">
        <v>375</v>
      </c>
      <c r="BJ27" s="109">
        <v>30</v>
      </c>
      <c r="BK27" s="109">
        <v>10</v>
      </c>
      <c r="BL27" s="109" t="s">
        <v>375</v>
      </c>
      <c r="BM27" s="109">
        <f t="shared" si="8"/>
        <v>50</v>
      </c>
      <c r="BN27" s="109">
        <f t="shared" si="9"/>
        <v>100</v>
      </c>
      <c r="BO27" s="109">
        <v>10</v>
      </c>
      <c r="BP27" s="109" t="s">
        <v>375</v>
      </c>
      <c r="BQ27" s="109">
        <v>10</v>
      </c>
      <c r="BR27" s="109" t="s">
        <v>375</v>
      </c>
      <c r="BS27" s="109"/>
      <c r="BT27" s="109">
        <v>10</v>
      </c>
      <c r="BU27" s="109" t="s">
        <v>375</v>
      </c>
      <c r="BV27" s="109">
        <v>10</v>
      </c>
      <c r="BW27" s="109" t="s">
        <v>375</v>
      </c>
      <c r="BX27" s="109">
        <v>10</v>
      </c>
      <c r="BY27" s="109" t="s">
        <v>375</v>
      </c>
      <c r="BZ27" s="109">
        <f t="shared" si="10"/>
        <v>244.79999999999998</v>
      </c>
      <c r="CA27" s="109">
        <f t="shared" si="11"/>
        <v>97.92</v>
      </c>
      <c r="CB27" s="109">
        <v>10</v>
      </c>
      <c r="CC27" s="109" t="s">
        <v>375</v>
      </c>
      <c r="CD27" s="109">
        <v>49.5</v>
      </c>
      <c r="CE27" s="109">
        <v>48.5</v>
      </c>
      <c r="CF27" s="109">
        <f t="shared" si="12"/>
        <v>98</v>
      </c>
      <c r="CG27" s="109">
        <v>10</v>
      </c>
      <c r="CH27" s="109" t="s">
        <v>375</v>
      </c>
      <c r="CI27" s="109">
        <v>47.8</v>
      </c>
      <c r="CJ27" s="109">
        <v>47.7</v>
      </c>
      <c r="CK27" s="109">
        <f t="shared" si="13"/>
        <v>95.5</v>
      </c>
      <c r="CL27" s="109">
        <v>10</v>
      </c>
      <c r="CM27" s="109" t="s">
        <v>375</v>
      </c>
      <c r="CN27" s="109">
        <v>49</v>
      </c>
      <c r="CO27" s="109">
        <v>49</v>
      </c>
      <c r="CP27" s="109">
        <f t="shared" si="14"/>
        <v>98</v>
      </c>
      <c r="CQ27" s="109">
        <v>10</v>
      </c>
      <c r="CR27" s="109" t="s">
        <v>375</v>
      </c>
      <c r="CS27" s="109">
        <v>49.2</v>
      </c>
      <c r="CT27" s="109">
        <v>49.6</v>
      </c>
      <c r="CU27" s="109">
        <f t="shared" si="15"/>
        <v>98.800000000000011</v>
      </c>
      <c r="CV27" s="109">
        <v>10</v>
      </c>
      <c r="CW27" s="109" t="s">
        <v>375</v>
      </c>
      <c r="CX27" s="109">
        <v>50</v>
      </c>
      <c r="CY27" s="109">
        <v>50</v>
      </c>
      <c r="CZ27" s="109">
        <f t="shared" si="16"/>
        <v>100</v>
      </c>
      <c r="DA27" s="109">
        <v>10</v>
      </c>
      <c r="DB27" s="135" t="s">
        <v>375</v>
      </c>
      <c r="DC27" s="109">
        <v>10</v>
      </c>
      <c r="DD27" s="109">
        <v>10</v>
      </c>
      <c r="DE27" s="109">
        <f t="shared" si="17"/>
        <v>20</v>
      </c>
      <c r="DF27" s="109">
        <v>10</v>
      </c>
      <c r="DG27" s="109" t="s">
        <v>375</v>
      </c>
      <c r="DH27" s="109">
        <v>10</v>
      </c>
      <c r="DI27" s="109">
        <v>10</v>
      </c>
      <c r="DJ27" s="109">
        <f t="shared" si="18"/>
        <v>20</v>
      </c>
      <c r="DK27" s="109">
        <v>10</v>
      </c>
      <c r="DL27" s="109" t="s">
        <v>375</v>
      </c>
      <c r="DM27" s="109">
        <v>10</v>
      </c>
      <c r="DN27" s="109">
        <v>10</v>
      </c>
      <c r="DO27" s="109">
        <f t="shared" si="19"/>
        <v>20</v>
      </c>
      <c r="DP27" s="109">
        <v>10</v>
      </c>
      <c r="DQ27" s="109" t="s">
        <v>380</v>
      </c>
      <c r="DR27" s="109">
        <v>10</v>
      </c>
      <c r="DS27" s="109">
        <v>10</v>
      </c>
      <c r="DT27" s="109">
        <f t="shared" si="20"/>
        <v>20</v>
      </c>
      <c r="DU27" s="109">
        <v>10</v>
      </c>
      <c r="DV27" s="109" t="s">
        <v>375</v>
      </c>
      <c r="DW27" s="109">
        <f t="shared" si="21"/>
        <v>490.3</v>
      </c>
      <c r="DX27" s="109">
        <f t="shared" si="22"/>
        <v>98.06</v>
      </c>
      <c r="DY27" s="109">
        <v>10</v>
      </c>
      <c r="DZ27" s="109" t="s">
        <v>375</v>
      </c>
    </row>
    <row r="28" spans="1:130">
      <c r="A28" s="15">
        <v>22</v>
      </c>
      <c r="B28" s="15">
        <v>22</v>
      </c>
      <c r="C28" s="82" t="s">
        <v>46</v>
      </c>
      <c r="D28" s="109">
        <v>4.5</v>
      </c>
      <c r="E28" s="109">
        <v>5</v>
      </c>
      <c r="F28" s="109" t="s">
        <v>376</v>
      </c>
      <c r="G28" s="109">
        <v>4.5</v>
      </c>
      <c r="H28" s="109">
        <v>5</v>
      </c>
      <c r="I28" s="109" t="s">
        <v>376</v>
      </c>
      <c r="J28" s="109">
        <v>12</v>
      </c>
      <c r="K28" s="109">
        <v>4</v>
      </c>
      <c r="L28" s="109" t="s">
        <v>378</v>
      </c>
      <c r="M28" s="109">
        <f t="shared" si="0"/>
        <v>21</v>
      </c>
      <c r="N28" s="109">
        <f t="shared" si="1"/>
        <v>42</v>
      </c>
      <c r="O28" s="109">
        <v>5</v>
      </c>
      <c r="P28" s="109" t="s">
        <v>376</v>
      </c>
      <c r="Q28" s="109">
        <v>5.5</v>
      </c>
      <c r="R28" s="109">
        <v>6</v>
      </c>
      <c r="S28" s="109" t="s">
        <v>377</v>
      </c>
      <c r="T28" s="109">
        <v>7</v>
      </c>
      <c r="U28" s="109">
        <v>7</v>
      </c>
      <c r="V28" s="109" t="s">
        <v>379</v>
      </c>
      <c r="W28" s="109">
        <v>19</v>
      </c>
      <c r="X28" s="109">
        <v>7</v>
      </c>
      <c r="Y28" s="109" t="s">
        <v>379</v>
      </c>
      <c r="Z28" s="109">
        <f t="shared" si="2"/>
        <v>31.5</v>
      </c>
      <c r="AA28" s="109">
        <f t="shared" si="3"/>
        <v>63</v>
      </c>
      <c r="AB28" s="109">
        <v>7</v>
      </c>
      <c r="AC28" s="109" t="s">
        <v>379</v>
      </c>
      <c r="AD28" s="109">
        <v>5.0999999999999996</v>
      </c>
      <c r="AE28" s="109">
        <v>6</v>
      </c>
      <c r="AF28" s="109" t="s">
        <v>377</v>
      </c>
      <c r="AG28" s="109">
        <v>5.7</v>
      </c>
      <c r="AH28" s="109">
        <v>6</v>
      </c>
      <c r="AI28" s="109" t="s">
        <v>377</v>
      </c>
      <c r="AJ28" s="109">
        <v>14</v>
      </c>
      <c r="AK28" s="109">
        <v>5</v>
      </c>
      <c r="AL28" s="109" t="s">
        <v>376</v>
      </c>
      <c r="AM28" s="109">
        <f t="shared" si="4"/>
        <v>24.8</v>
      </c>
      <c r="AN28" s="109">
        <f t="shared" si="5"/>
        <v>49.6</v>
      </c>
      <c r="AO28" s="109">
        <v>5</v>
      </c>
      <c r="AP28" s="109" t="s">
        <v>376</v>
      </c>
      <c r="AQ28" s="109">
        <v>5.6</v>
      </c>
      <c r="AR28" s="109">
        <v>6</v>
      </c>
      <c r="AS28" s="109" t="s">
        <v>377</v>
      </c>
      <c r="AT28" s="109">
        <v>6</v>
      </c>
      <c r="AU28" s="109">
        <v>6</v>
      </c>
      <c r="AV28" s="109" t="s">
        <v>377</v>
      </c>
      <c r="AW28" s="109">
        <v>11</v>
      </c>
      <c r="AX28" s="109">
        <v>4</v>
      </c>
      <c r="AY28" s="109" t="s">
        <v>378</v>
      </c>
      <c r="AZ28" s="109">
        <f t="shared" si="6"/>
        <v>22.6</v>
      </c>
      <c r="BA28" s="109">
        <f t="shared" si="7"/>
        <v>45.2</v>
      </c>
      <c r="BB28" s="109">
        <v>5</v>
      </c>
      <c r="BC28" s="109" t="s">
        <v>376</v>
      </c>
      <c r="BD28" s="109">
        <v>6</v>
      </c>
      <c r="BE28" s="109">
        <v>6</v>
      </c>
      <c r="BF28" s="109" t="s">
        <v>377</v>
      </c>
      <c r="BG28" s="109">
        <v>6</v>
      </c>
      <c r="BH28" s="109">
        <v>6</v>
      </c>
      <c r="BI28" s="109" t="s">
        <v>377</v>
      </c>
      <c r="BJ28" s="109">
        <v>11.4</v>
      </c>
      <c r="BK28" s="109">
        <v>4</v>
      </c>
      <c r="BL28" s="109" t="s">
        <v>378</v>
      </c>
      <c r="BM28" s="109">
        <f t="shared" si="8"/>
        <v>23.4</v>
      </c>
      <c r="BN28" s="109">
        <f t="shared" si="9"/>
        <v>46.8</v>
      </c>
      <c r="BO28" s="109">
        <v>5</v>
      </c>
      <c r="BP28" s="109" t="s">
        <v>376</v>
      </c>
      <c r="BQ28" s="109">
        <v>9</v>
      </c>
      <c r="BR28" s="109" t="s">
        <v>380</v>
      </c>
      <c r="BS28" s="109"/>
      <c r="BT28" s="109">
        <v>9</v>
      </c>
      <c r="BU28" s="109" t="s">
        <v>380</v>
      </c>
      <c r="BV28" s="109">
        <v>9</v>
      </c>
      <c r="BW28" s="109" t="s">
        <v>380</v>
      </c>
      <c r="BX28" s="109">
        <v>7</v>
      </c>
      <c r="BY28" s="109" t="s">
        <v>379</v>
      </c>
      <c r="BZ28" s="109">
        <f t="shared" si="10"/>
        <v>123.30000000000001</v>
      </c>
      <c r="CA28" s="109">
        <f t="shared" si="11"/>
        <v>49.32</v>
      </c>
      <c r="CB28" s="109">
        <v>5</v>
      </c>
      <c r="CC28" s="109" t="s">
        <v>376</v>
      </c>
      <c r="CD28" s="109">
        <v>22</v>
      </c>
      <c r="CE28" s="109">
        <v>21</v>
      </c>
      <c r="CF28" s="109">
        <f t="shared" si="12"/>
        <v>43</v>
      </c>
      <c r="CG28" s="109">
        <v>5</v>
      </c>
      <c r="CH28" s="109" t="s">
        <v>376</v>
      </c>
      <c r="CI28" s="109">
        <v>30</v>
      </c>
      <c r="CJ28" s="109">
        <v>31.5</v>
      </c>
      <c r="CK28" s="109">
        <f t="shared" si="13"/>
        <v>61.5</v>
      </c>
      <c r="CL28" s="109">
        <v>7</v>
      </c>
      <c r="CM28" s="109" t="s">
        <v>379</v>
      </c>
      <c r="CN28" s="109">
        <v>25.7</v>
      </c>
      <c r="CO28" s="109">
        <v>24.8</v>
      </c>
      <c r="CP28" s="109">
        <f t="shared" si="14"/>
        <v>50.5</v>
      </c>
      <c r="CQ28" s="109">
        <v>6</v>
      </c>
      <c r="CR28" s="109" t="s">
        <v>376</v>
      </c>
      <c r="CS28" s="109">
        <v>26.7</v>
      </c>
      <c r="CT28" s="109">
        <v>22.6</v>
      </c>
      <c r="CU28" s="109">
        <f t="shared" si="15"/>
        <v>49.3</v>
      </c>
      <c r="CV28" s="109">
        <v>5</v>
      </c>
      <c r="CW28" s="109" t="s">
        <v>376</v>
      </c>
      <c r="CX28" s="109">
        <v>22.6</v>
      </c>
      <c r="CY28" s="109">
        <v>23.4</v>
      </c>
      <c r="CZ28" s="109">
        <f t="shared" si="16"/>
        <v>46</v>
      </c>
      <c r="DA28" s="109">
        <v>5</v>
      </c>
      <c r="DB28" s="135" t="s">
        <v>376</v>
      </c>
      <c r="DC28" s="109">
        <v>9</v>
      </c>
      <c r="DD28" s="109">
        <v>9</v>
      </c>
      <c r="DE28" s="109">
        <f t="shared" si="17"/>
        <v>18</v>
      </c>
      <c r="DF28" s="109">
        <v>9</v>
      </c>
      <c r="DG28" s="109" t="s">
        <v>380</v>
      </c>
      <c r="DH28" s="109">
        <v>9</v>
      </c>
      <c r="DI28" s="109">
        <v>9</v>
      </c>
      <c r="DJ28" s="109">
        <f t="shared" si="18"/>
        <v>18</v>
      </c>
      <c r="DK28" s="109">
        <v>9</v>
      </c>
      <c r="DL28" s="109" t="s">
        <v>380</v>
      </c>
      <c r="DM28" s="28">
        <v>7</v>
      </c>
      <c r="DN28" s="109">
        <v>7</v>
      </c>
      <c r="DO28" s="109">
        <f t="shared" si="19"/>
        <v>14</v>
      </c>
      <c r="DP28" s="109">
        <v>7</v>
      </c>
      <c r="DQ28" s="109" t="s">
        <v>381</v>
      </c>
      <c r="DR28" s="28">
        <v>9</v>
      </c>
      <c r="DS28" s="109">
        <v>9</v>
      </c>
      <c r="DT28" s="109">
        <f t="shared" si="20"/>
        <v>18</v>
      </c>
      <c r="DU28" s="109">
        <v>9</v>
      </c>
      <c r="DV28" s="109" t="s">
        <v>380</v>
      </c>
      <c r="DW28" s="109">
        <f t="shared" si="21"/>
        <v>250.3</v>
      </c>
      <c r="DX28" s="109">
        <f t="shared" si="22"/>
        <v>50.06</v>
      </c>
      <c r="DY28" s="109">
        <v>6</v>
      </c>
      <c r="DZ28" s="109" t="s">
        <v>377</v>
      </c>
    </row>
    <row r="29" spans="1:130">
      <c r="A29" s="9">
        <v>23</v>
      </c>
      <c r="B29" s="9">
        <v>23</v>
      </c>
      <c r="C29" s="124" t="s">
        <v>340</v>
      </c>
      <c r="D29" s="109">
        <v>6.5</v>
      </c>
      <c r="E29" s="109">
        <v>7</v>
      </c>
      <c r="F29" s="109" t="s">
        <v>379</v>
      </c>
      <c r="G29" s="109">
        <v>7</v>
      </c>
      <c r="H29" s="109">
        <v>7</v>
      </c>
      <c r="I29" s="109" t="s">
        <v>379</v>
      </c>
      <c r="J29" s="109">
        <v>21.5</v>
      </c>
      <c r="K29" s="109">
        <v>8</v>
      </c>
      <c r="L29" s="109" t="s">
        <v>381</v>
      </c>
      <c r="M29" s="109">
        <f t="shared" si="0"/>
        <v>35</v>
      </c>
      <c r="N29" s="109">
        <f t="shared" si="1"/>
        <v>70</v>
      </c>
      <c r="O29" s="109">
        <v>7</v>
      </c>
      <c r="P29" s="109" t="s">
        <v>379</v>
      </c>
      <c r="Q29" s="109">
        <v>6</v>
      </c>
      <c r="R29" s="109">
        <v>6</v>
      </c>
      <c r="S29" s="109" t="s">
        <v>377</v>
      </c>
      <c r="T29" s="109">
        <v>9</v>
      </c>
      <c r="U29" s="109">
        <v>9</v>
      </c>
      <c r="V29" s="109" t="s">
        <v>380</v>
      </c>
      <c r="W29" s="109">
        <v>17.2</v>
      </c>
      <c r="X29" s="109">
        <v>6</v>
      </c>
      <c r="Y29" s="109" t="s">
        <v>377</v>
      </c>
      <c r="Z29" s="109">
        <f t="shared" si="2"/>
        <v>32.200000000000003</v>
      </c>
      <c r="AA29" s="109">
        <f t="shared" si="3"/>
        <v>64.400000000000006</v>
      </c>
      <c r="AB29" s="109">
        <v>7</v>
      </c>
      <c r="AC29" s="109" t="s">
        <v>379</v>
      </c>
      <c r="AD29" s="109">
        <v>8.4</v>
      </c>
      <c r="AE29" s="109">
        <v>9</v>
      </c>
      <c r="AF29" s="109" t="s">
        <v>380</v>
      </c>
      <c r="AG29" s="10">
        <v>8.9</v>
      </c>
      <c r="AH29" s="109">
        <v>9</v>
      </c>
      <c r="AI29" s="109" t="s">
        <v>380</v>
      </c>
      <c r="AJ29" s="109">
        <v>28</v>
      </c>
      <c r="AK29" s="109">
        <v>10</v>
      </c>
      <c r="AL29" s="109" t="s">
        <v>375</v>
      </c>
      <c r="AM29" s="109">
        <f t="shared" si="4"/>
        <v>45.3</v>
      </c>
      <c r="AN29" s="109">
        <f t="shared" si="5"/>
        <v>90.6</v>
      </c>
      <c r="AO29" s="109">
        <v>10</v>
      </c>
      <c r="AP29" s="109" t="s">
        <v>375</v>
      </c>
      <c r="AQ29" s="10">
        <v>9.1999999999999993</v>
      </c>
      <c r="AR29" s="109">
        <v>10</v>
      </c>
      <c r="AS29" s="109" t="s">
        <v>375</v>
      </c>
      <c r="AT29" s="109">
        <v>9</v>
      </c>
      <c r="AU29" s="109">
        <v>9</v>
      </c>
      <c r="AV29" s="109" t="s">
        <v>380</v>
      </c>
      <c r="AW29" s="109">
        <v>29.5</v>
      </c>
      <c r="AX29" s="109">
        <v>10</v>
      </c>
      <c r="AY29" s="109" t="s">
        <v>375</v>
      </c>
      <c r="AZ29" s="109">
        <f t="shared" si="6"/>
        <v>47.7</v>
      </c>
      <c r="BA29" s="109">
        <f t="shared" si="7"/>
        <v>95.4</v>
      </c>
      <c r="BB29" s="109">
        <v>10</v>
      </c>
      <c r="BC29" s="109" t="s">
        <v>375</v>
      </c>
      <c r="BD29" s="109">
        <v>10</v>
      </c>
      <c r="BE29" s="109">
        <v>10</v>
      </c>
      <c r="BF29" s="109" t="s">
        <v>375</v>
      </c>
      <c r="BG29" s="109">
        <v>9</v>
      </c>
      <c r="BH29" s="109">
        <v>9</v>
      </c>
      <c r="BI29" s="109" t="s">
        <v>380</v>
      </c>
      <c r="BJ29" s="109">
        <v>25.2</v>
      </c>
      <c r="BK29" s="109">
        <v>9</v>
      </c>
      <c r="BL29" s="109" t="s">
        <v>380</v>
      </c>
      <c r="BM29" s="109">
        <f>BD29+BG29+BJ29</f>
        <v>44.2</v>
      </c>
      <c r="BN29" s="109">
        <f t="shared" si="9"/>
        <v>88.4</v>
      </c>
      <c r="BO29" s="109">
        <v>9</v>
      </c>
      <c r="BP29" s="109" t="s">
        <v>380</v>
      </c>
      <c r="BQ29" s="109">
        <v>10</v>
      </c>
      <c r="BR29" s="109" t="s">
        <v>375</v>
      </c>
      <c r="BS29" s="109"/>
      <c r="BT29" s="109">
        <v>10</v>
      </c>
      <c r="BU29" s="109" t="s">
        <v>375</v>
      </c>
      <c r="BV29" s="109">
        <v>9</v>
      </c>
      <c r="BW29" s="109" t="s">
        <v>380</v>
      </c>
      <c r="BX29" s="109">
        <v>7</v>
      </c>
      <c r="BY29" s="109" t="s">
        <v>379</v>
      </c>
      <c r="BZ29" s="109">
        <f t="shared" si="10"/>
        <v>204.39999999999998</v>
      </c>
      <c r="CA29" s="109">
        <f t="shared" si="11"/>
        <v>81.759999999999991</v>
      </c>
      <c r="CB29" s="109">
        <v>9</v>
      </c>
      <c r="CC29" s="109" t="s">
        <v>380</v>
      </c>
      <c r="CD29" s="109">
        <v>39.5</v>
      </c>
      <c r="CE29" s="109">
        <v>35</v>
      </c>
      <c r="CF29" s="109">
        <f t="shared" si="12"/>
        <v>74.5</v>
      </c>
      <c r="CG29" s="109">
        <v>8</v>
      </c>
      <c r="CH29" s="109" t="s">
        <v>381</v>
      </c>
      <c r="CI29" s="109">
        <v>35.700000000000003</v>
      </c>
      <c r="CJ29" s="109">
        <v>32.200000000000003</v>
      </c>
      <c r="CK29" s="109">
        <f t="shared" si="13"/>
        <v>67.900000000000006</v>
      </c>
      <c r="CL29" s="109">
        <v>7</v>
      </c>
      <c r="CM29" s="109" t="s">
        <v>379</v>
      </c>
      <c r="CN29" s="109">
        <v>41.6</v>
      </c>
      <c r="CO29" s="109">
        <v>45.3</v>
      </c>
      <c r="CP29" s="109">
        <f t="shared" si="14"/>
        <v>86.9</v>
      </c>
      <c r="CQ29" s="109">
        <v>9</v>
      </c>
      <c r="CR29" s="109" t="s">
        <v>380</v>
      </c>
      <c r="CS29" s="109">
        <v>44.9</v>
      </c>
      <c r="CT29" s="109">
        <v>47.7</v>
      </c>
      <c r="CU29" s="109">
        <f t="shared" si="15"/>
        <v>92.6</v>
      </c>
      <c r="CV29" s="109">
        <v>10</v>
      </c>
      <c r="CW29" s="109" t="s">
        <v>375</v>
      </c>
      <c r="CX29" s="109">
        <v>39.799999999999997</v>
      </c>
      <c r="CY29" s="109">
        <v>44.2</v>
      </c>
      <c r="CZ29" s="109">
        <f t="shared" si="16"/>
        <v>84</v>
      </c>
      <c r="DA29" s="109">
        <v>9</v>
      </c>
      <c r="DB29" s="109" t="s">
        <v>380</v>
      </c>
      <c r="DC29" s="109">
        <v>10</v>
      </c>
      <c r="DD29" s="109">
        <v>10</v>
      </c>
      <c r="DE29" s="109">
        <f t="shared" si="17"/>
        <v>20</v>
      </c>
      <c r="DF29" s="109">
        <v>10</v>
      </c>
      <c r="DG29" s="109" t="s">
        <v>375</v>
      </c>
      <c r="DH29" s="109">
        <v>10</v>
      </c>
      <c r="DI29" s="109">
        <v>9</v>
      </c>
      <c r="DJ29" s="109">
        <f t="shared" si="18"/>
        <v>19</v>
      </c>
      <c r="DK29" s="109">
        <v>10</v>
      </c>
      <c r="DL29" s="109" t="s">
        <v>375</v>
      </c>
      <c r="DM29" s="109">
        <v>9</v>
      </c>
      <c r="DN29" s="109">
        <v>7</v>
      </c>
      <c r="DO29" s="109">
        <f t="shared" si="19"/>
        <v>16</v>
      </c>
      <c r="DP29" s="109">
        <v>8</v>
      </c>
      <c r="DQ29" s="109" t="s">
        <v>381</v>
      </c>
      <c r="DR29" s="109">
        <v>10</v>
      </c>
      <c r="DS29" s="109">
        <v>10</v>
      </c>
      <c r="DT29" s="109">
        <f t="shared" si="20"/>
        <v>20</v>
      </c>
      <c r="DU29" s="109">
        <v>10</v>
      </c>
      <c r="DV29" s="109" t="s">
        <v>375</v>
      </c>
      <c r="DW29" s="109">
        <f t="shared" si="21"/>
        <v>405.9</v>
      </c>
      <c r="DX29" s="109">
        <f t="shared" si="22"/>
        <v>81.179999999999993</v>
      </c>
      <c r="DY29" s="109">
        <v>9</v>
      </c>
      <c r="DZ29" s="109" t="s">
        <v>380</v>
      </c>
    </row>
  </sheetData>
  <mergeCells count="47">
    <mergeCell ref="CG1:DZ2"/>
    <mergeCell ref="DC3:DG5"/>
    <mergeCell ref="DH3:DL5"/>
    <mergeCell ref="DM3:DQ5"/>
    <mergeCell ref="DR3:DV5"/>
    <mergeCell ref="CD3:CH5"/>
    <mergeCell ref="CI3:CM5"/>
    <mergeCell ref="CN3:CR5"/>
    <mergeCell ref="CS3:CW5"/>
    <mergeCell ref="CX3:DB5"/>
    <mergeCell ref="DW3:DZ5"/>
    <mergeCell ref="AM5:AP5"/>
    <mergeCell ref="A3:A6"/>
    <mergeCell ref="AJ5:AL5"/>
    <mergeCell ref="A1:CC2"/>
    <mergeCell ref="AD3:AP4"/>
    <mergeCell ref="BD5:BF5"/>
    <mergeCell ref="Z5:AC5"/>
    <mergeCell ref="AD5:AF5"/>
    <mergeCell ref="C3:C6"/>
    <mergeCell ref="B3:B6"/>
    <mergeCell ref="BZ3:BZ6"/>
    <mergeCell ref="CA3:CA6"/>
    <mergeCell ref="CB3:CB6"/>
    <mergeCell ref="CC3:CC6"/>
    <mergeCell ref="BT3:BU5"/>
    <mergeCell ref="BV3:BW5"/>
    <mergeCell ref="AQ3:BC4"/>
    <mergeCell ref="AQ5:AS5"/>
    <mergeCell ref="AT5:AV5"/>
    <mergeCell ref="AW5:AY5"/>
    <mergeCell ref="AZ5:BC5"/>
    <mergeCell ref="AG5:AI5"/>
    <mergeCell ref="T5:V5"/>
    <mergeCell ref="Q5:S5"/>
    <mergeCell ref="M5:P5"/>
    <mergeCell ref="D3:P4"/>
    <mergeCell ref="Q3:AC4"/>
    <mergeCell ref="G5:I5"/>
    <mergeCell ref="D5:F5"/>
    <mergeCell ref="W5:Y5"/>
    <mergeCell ref="BD3:BP4"/>
    <mergeCell ref="BX3:BY5"/>
    <mergeCell ref="BG5:BI5"/>
    <mergeCell ref="BJ5:BL5"/>
    <mergeCell ref="BM5:BP5"/>
    <mergeCell ref="BQ3:BR5"/>
  </mergeCells>
  <pageMargins left="0.46" right="0.16" top="0.75" bottom="0.44" header="0.3" footer="0.3"/>
  <pageSetup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30"/>
  <sheetViews>
    <sheetView workbookViewId="0">
      <selection activeCell="J9" sqref="J9"/>
    </sheetView>
  </sheetViews>
  <sheetFormatPr defaultRowHeight="15"/>
  <cols>
    <col min="1" max="1" width="5.85546875" customWidth="1"/>
    <col min="2" max="2" width="8.42578125" customWidth="1"/>
    <col min="3" max="3" width="15.42578125" customWidth="1"/>
    <col min="4" max="4" width="5.85546875" customWidth="1"/>
    <col min="5" max="5" width="6.140625" customWidth="1"/>
    <col min="7" max="7" width="6" customWidth="1"/>
    <col min="9" max="9" width="6.28515625" customWidth="1"/>
    <col min="10" max="10" width="5.140625" customWidth="1"/>
    <col min="11" max="11" width="5.85546875" customWidth="1"/>
    <col min="13" max="13" width="6.140625" customWidth="1"/>
    <col min="15" max="15" width="7" customWidth="1"/>
    <col min="16" max="16" width="5" customWidth="1"/>
    <col min="17" max="17" width="5.85546875" customWidth="1"/>
    <col min="19" max="19" width="6" customWidth="1"/>
    <col min="21" max="21" width="6.42578125" customWidth="1"/>
    <col min="22" max="22" width="5.42578125" customWidth="1"/>
    <col min="23" max="23" width="6.7109375" customWidth="1"/>
    <col min="25" max="25" width="5.85546875" customWidth="1"/>
    <col min="27" max="27" width="6.140625" customWidth="1"/>
    <col min="28" max="28" width="5.5703125" customWidth="1"/>
    <col min="29" max="29" width="5.42578125" customWidth="1"/>
    <col min="31" max="31" width="6.140625" customWidth="1"/>
    <col min="33" max="33" width="6.5703125" customWidth="1"/>
    <col min="34" max="34" width="5.42578125" customWidth="1"/>
    <col min="35" max="35" width="5.7109375" customWidth="1"/>
    <col min="37" max="37" width="6.28515625" customWidth="1"/>
    <col min="39" max="39" width="6.5703125" customWidth="1"/>
    <col min="40" max="40" width="6" customWidth="1"/>
    <col min="41" max="41" width="7.28515625" customWidth="1"/>
    <col min="42" max="42" width="6.5703125" customWidth="1"/>
    <col min="43" max="43" width="7.85546875" customWidth="1"/>
    <col min="45" max="45" width="5" customWidth="1"/>
    <col min="46" max="46" width="7.42578125" customWidth="1"/>
    <col min="47" max="47" width="5.5703125" customWidth="1"/>
    <col min="48" max="48" width="6.7109375" customWidth="1"/>
    <col min="49" max="49" width="7.140625" customWidth="1"/>
    <col min="51" max="51" width="6.140625" customWidth="1"/>
  </cols>
  <sheetData>
    <row r="1" spans="1:51">
      <c r="A1" s="406" t="s">
        <v>391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9"/>
      <c r="AP1" s="409"/>
      <c r="AQ1" s="409"/>
      <c r="AR1" s="409"/>
      <c r="AS1" s="409"/>
      <c r="AT1" s="409"/>
      <c r="AU1" s="409"/>
    </row>
    <row r="2" spans="1:5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10"/>
      <c r="AP2" s="410"/>
      <c r="AQ2" s="410"/>
      <c r="AR2" s="410"/>
      <c r="AS2" s="410"/>
      <c r="AT2" s="410"/>
      <c r="AU2" s="410"/>
    </row>
    <row r="3" spans="1:51" ht="5.25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10"/>
      <c r="AP3" s="410"/>
      <c r="AQ3" s="410"/>
      <c r="AR3" s="410"/>
      <c r="AS3" s="410"/>
      <c r="AT3" s="410"/>
      <c r="AU3" s="410"/>
    </row>
    <row r="4" spans="1:51">
      <c r="A4" s="403" t="s">
        <v>392</v>
      </c>
      <c r="B4" s="403" t="s">
        <v>9</v>
      </c>
      <c r="C4" s="403" t="s">
        <v>5</v>
      </c>
      <c r="D4" s="304" t="s">
        <v>204</v>
      </c>
      <c r="E4" s="305"/>
      <c r="F4" s="305"/>
      <c r="G4" s="305"/>
      <c r="H4" s="305"/>
      <c r="I4" s="306"/>
      <c r="J4" s="304" t="s">
        <v>210</v>
      </c>
      <c r="K4" s="305"/>
      <c r="L4" s="305"/>
      <c r="M4" s="305"/>
      <c r="N4" s="305"/>
      <c r="O4" s="306"/>
      <c r="P4" s="368" t="s">
        <v>211</v>
      </c>
      <c r="Q4" s="369"/>
      <c r="R4" s="369"/>
      <c r="S4" s="369"/>
      <c r="T4" s="369"/>
      <c r="U4" s="411"/>
      <c r="V4" s="368" t="s">
        <v>212</v>
      </c>
      <c r="W4" s="369"/>
      <c r="X4" s="369"/>
      <c r="Y4" s="369"/>
      <c r="Z4" s="369"/>
      <c r="AA4" s="369"/>
      <c r="AB4" s="368" t="s">
        <v>3</v>
      </c>
      <c r="AC4" s="369"/>
      <c r="AD4" s="369"/>
      <c r="AE4" s="369"/>
      <c r="AF4" s="369"/>
      <c r="AG4" s="369"/>
      <c r="AH4" s="389" t="s">
        <v>213</v>
      </c>
      <c r="AI4" s="390"/>
      <c r="AJ4" s="390"/>
      <c r="AK4" s="390"/>
      <c r="AL4" s="390"/>
      <c r="AM4" s="391"/>
      <c r="AN4" s="389" t="s">
        <v>214</v>
      </c>
      <c r="AO4" s="398" t="s">
        <v>23</v>
      </c>
      <c r="AP4" s="398" t="s">
        <v>24</v>
      </c>
      <c r="AQ4" s="403" t="s">
        <v>224</v>
      </c>
      <c r="AR4" s="403" t="s">
        <v>18</v>
      </c>
      <c r="AS4" s="403" t="s">
        <v>87</v>
      </c>
      <c r="AT4" s="403" t="s">
        <v>17</v>
      </c>
      <c r="AU4" s="414" t="s">
        <v>242</v>
      </c>
      <c r="AV4" s="415"/>
      <c r="AW4" s="415"/>
      <c r="AX4" s="415"/>
      <c r="AY4" s="416"/>
    </row>
    <row r="5" spans="1:51">
      <c r="A5" s="404"/>
      <c r="B5" s="404"/>
      <c r="C5" s="404"/>
      <c r="D5" s="386"/>
      <c r="E5" s="387"/>
      <c r="F5" s="387"/>
      <c r="G5" s="387"/>
      <c r="H5" s="387"/>
      <c r="I5" s="388"/>
      <c r="J5" s="386"/>
      <c r="K5" s="387"/>
      <c r="L5" s="387"/>
      <c r="M5" s="387"/>
      <c r="N5" s="387"/>
      <c r="O5" s="388"/>
      <c r="P5" s="370"/>
      <c r="Q5" s="371"/>
      <c r="R5" s="371"/>
      <c r="S5" s="371"/>
      <c r="T5" s="371"/>
      <c r="U5" s="412"/>
      <c r="V5" s="370"/>
      <c r="W5" s="371"/>
      <c r="X5" s="371"/>
      <c r="Y5" s="371"/>
      <c r="Z5" s="371"/>
      <c r="AA5" s="371"/>
      <c r="AB5" s="370"/>
      <c r="AC5" s="371"/>
      <c r="AD5" s="371"/>
      <c r="AE5" s="371"/>
      <c r="AF5" s="371"/>
      <c r="AG5" s="371"/>
      <c r="AH5" s="392"/>
      <c r="AI5" s="393"/>
      <c r="AJ5" s="393"/>
      <c r="AK5" s="393"/>
      <c r="AL5" s="393"/>
      <c r="AM5" s="394"/>
      <c r="AN5" s="392"/>
      <c r="AO5" s="399"/>
      <c r="AP5" s="401"/>
      <c r="AQ5" s="404"/>
      <c r="AR5" s="404"/>
      <c r="AS5" s="404"/>
      <c r="AT5" s="404"/>
      <c r="AU5" s="417"/>
      <c r="AV5" s="418"/>
      <c r="AW5" s="418"/>
      <c r="AX5" s="418"/>
      <c r="AY5" s="419"/>
    </row>
    <row r="6" spans="1:51">
      <c r="A6" s="404"/>
      <c r="B6" s="404"/>
      <c r="C6" s="404"/>
      <c r="D6" s="307"/>
      <c r="E6" s="308"/>
      <c r="F6" s="308"/>
      <c r="G6" s="308"/>
      <c r="H6" s="308"/>
      <c r="I6" s="309"/>
      <c r="J6" s="307"/>
      <c r="K6" s="308"/>
      <c r="L6" s="308"/>
      <c r="M6" s="308"/>
      <c r="N6" s="308"/>
      <c r="O6" s="309"/>
      <c r="P6" s="372"/>
      <c r="Q6" s="373"/>
      <c r="R6" s="373"/>
      <c r="S6" s="373"/>
      <c r="T6" s="373"/>
      <c r="U6" s="413"/>
      <c r="V6" s="372"/>
      <c r="W6" s="373"/>
      <c r="X6" s="373"/>
      <c r="Y6" s="373"/>
      <c r="Z6" s="373"/>
      <c r="AA6" s="373"/>
      <c r="AB6" s="372"/>
      <c r="AC6" s="373"/>
      <c r="AD6" s="373"/>
      <c r="AE6" s="373"/>
      <c r="AF6" s="373"/>
      <c r="AG6" s="373"/>
      <c r="AH6" s="395"/>
      <c r="AI6" s="396"/>
      <c r="AJ6" s="396"/>
      <c r="AK6" s="396"/>
      <c r="AL6" s="396"/>
      <c r="AM6" s="397"/>
      <c r="AN6" s="395"/>
      <c r="AO6" s="400"/>
      <c r="AP6" s="402"/>
      <c r="AQ6" s="404"/>
      <c r="AR6" s="404"/>
      <c r="AS6" s="404"/>
      <c r="AT6" s="404"/>
      <c r="AU6" s="420"/>
      <c r="AV6" s="421"/>
      <c r="AW6" s="421"/>
      <c r="AX6" s="421"/>
      <c r="AY6" s="422"/>
    </row>
    <row r="7" spans="1:51" ht="60">
      <c r="A7" s="405"/>
      <c r="B7" s="405"/>
      <c r="C7" s="405"/>
      <c r="D7" s="5" t="s">
        <v>205</v>
      </c>
      <c r="E7" s="5" t="s">
        <v>206</v>
      </c>
      <c r="F7" s="5" t="s">
        <v>215</v>
      </c>
      <c r="G7" s="5" t="s">
        <v>208</v>
      </c>
      <c r="H7" s="5" t="s">
        <v>209</v>
      </c>
      <c r="I7" s="37" t="s">
        <v>17</v>
      </c>
      <c r="J7" s="5" t="s">
        <v>205</v>
      </c>
      <c r="K7" s="5" t="s">
        <v>206</v>
      </c>
      <c r="L7" s="5" t="s">
        <v>215</v>
      </c>
      <c r="M7" s="5" t="s">
        <v>208</v>
      </c>
      <c r="N7" s="5" t="s">
        <v>209</v>
      </c>
      <c r="O7" s="37" t="s">
        <v>17</v>
      </c>
      <c r="P7" s="5" t="s">
        <v>205</v>
      </c>
      <c r="Q7" s="5" t="s">
        <v>206</v>
      </c>
      <c r="R7" s="5" t="s">
        <v>215</v>
      </c>
      <c r="S7" s="5" t="s">
        <v>208</v>
      </c>
      <c r="T7" s="5" t="s">
        <v>209</v>
      </c>
      <c r="U7" s="37" t="s">
        <v>17</v>
      </c>
      <c r="V7" s="5" t="s">
        <v>205</v>
      </c>
      <c r="W7" s="5" t="s">
        <v>206</v>
      </c>
      <c r="X7" s="5" t="s">
        <v>215</v>
      </c>
      <c r="Y7" s="5" t="s">
        <v>208</v>
      </c>
      <c r="Z7" s="5" t="s">
        <v>209</v>
      </c>
      <c r="AA7" s="37" t="s">
        <v>17</v>
      </c>
      <c r="AB7" s="5" t="s">
        <v>205</v>
      </c>
      <c r="AC7" s="5" t="s">
        <v>206</v>
      </c>
      <c r="AD7" s="5" t="s">
        <v>215</v>
      </c>
      <c r="AE7" s="5" t="s">
        <v>208</v>
      </c>
      <c r="AF7" s="5" t="s">
        <v>209</v>
      </c>
      <c r="AG7" s="37" t="s">
        <v>17</v>
      </c>
      <c r="AH7" s="5" t="s">
        <v>205</v>
      </c>
      <c r="AI7" s="5" t="s">
        <v>206</v>
      </c>
      <c r="AJ7" s="5" t="s">
        <v>215</v>
      </c>
      <c r="AK7" s="5" t="s">
        <v>208</v>
      </c>
      <c r="AL7" s="5" t="s">
        <v>209</v>
      </c>
      <c r="AM7" s="37" t="s">
        <v>17</v>
      </c>
      <c r="AN7" s="126" t="s">
        <v>17</v>
      </c>
      <c r="AO7" s="5" t="s">
        <v>17</v>
      </c>
      <c r="AP7" s="5" t="s">
        <v>17</v>
      </c>
      <c r="AQ7" s="405"/>
      <c r="AR7" s="405"/>
      <c r="AS7" s="405"/>
      <c r="AT7" s="405"/>
      <c r="AU7" s="119" t="s">
        <v>243</v>
      </c>
      <c r="AV7" s="120" t="s">
        <v>244</v>
      </c>
      <c r="AW7" s="119" t="s">
        <v>241</v>
      </c>
      <c r="AX7" s="57" t="s">
        <v>245</v>
      </c>
      <c r="AY7" s="63" t="s">
        <v>17</v>
      </c>
    </row>
    <row r="8" spans="1:51" ht="15.75">
      <c r="A8" s="118">
        <v>1</v>
      </c>
      <c r="B8" s="35">
        <v>1</v>
      </c>
      <c r="C8" s="75" t="s">
        <v>341</v>
      </c>
      <c r="D8" s="55">
        <v>9.5</v>
      </c>
      <c r="E8" s="55">
        <v>5</v>
      </c>
      <c r="F8" s="55">
        <v>5</v>
      </c>
      <c r="G8" s="121">
        <v>73</v>
      </c>
      <c r="H8" s="121">
        <f>D8+E8:E9+F8+G8</f>
        <v>92.5</v>
      </c>
      <c r="I8" s="121" t="s">
        <v>375</v>
      </c>
      <c r="J8" s="121">
        <v>10</v>
      </c>
      <c r="K8" s="121">
        <v>5</v>
      </c>
      <c r="L8" s="121">
        <v>5</v>
      </c>
      <c r="M8" s="121">
        <v>77</v>
      </c>
      <c r="N8" s="121">
        <f>J8+K8+L8+M8</f>
        <v>97</v>
      </c>
      <c r="O8" s="121" t="s">
        <v>375</v>
      </c>
      <c r="P8" s="121">
        <v>10</v>
      </c>
      <c r="Q8" s="121">
        <v>5</v>
      </c>
      <c r="R8" s="121">
        <v>5</v>
      </c>
      <c r="S8" s="121">
        <v>62</v>
      </c>
      <c r="T8" s="121">
        <f>P8+Q8+R8+S8</f>
        <v>82</v>
      </c>
      <c r="U8" s="121" t="s">
        <v>380</v>
      </c>
      <c r="V8" s="10">
        <v>10</v>
      </c>
      <c r="W8" s="10">
        <v>5</v>
      </c>
      <c r="X8" s="10">
        <v>5</v>
      </c>
      <c r="Y8" s="10">
        <v>74</v>
      </c>
      <c r="Z8" s="10">
        <f>V8+W8+X8+Y8</f>
        <v>94</v>
      </c>
      <c r="AA8" s="10" t="s">
        <v>375</v>
      </c>
      <c r="AB8" s="10">
        <v>10</v>
      </c>
      <c r="AC8" s="10">
        <v>5</v>
      </c>
      <c r="AD8" s="10">
        <v>5</v>
      </c>
      <c r="AE8" s="10">
        <v>75</v>
      </c>
      <c r="AF8" s="10">
        <f>AB8+AC8+AD8+AE8</f>
        <v>95</v>
      </c>
      <c r="AG8" s="10" t="s">
        <v>375</v>
      </c>
      <c r="AH8" s="121">
        <v>10</v>
      </c>
      <c r="AI8" s="125">
        <v>5</v>
      </c>
      <c r="AJ8" s="121">
        <v>5</v>
      </c>
      <c r="AK8" s="121">
        <v>73</v>
      </c>
      <c r="AL8" s="121">
        <f>AH8+AI8+AJ8+AK8</f>
        <v>93</v>
      </c>
      <c r="AM8" s="121" t="s">
        <v>375</v>
      </c>
      <c r="AN8" s="133" t="s">
        <v>375</v>
      </c>
      <c r="AO8" s="121" t="s">
        <v>386</v>
      </c>
      <c r="AP8" s="121" t="s">
        <v>386</v>
      </c>
      <c r="AQ8" s="121">
        <f>SUM(H8,N8,T8,Z8,AF8,AL8)</f>
        <v>553.5</v>
      </c>
      <c r="AR8" s="56">
        <f>AQ8/6</f>
        <v>92.25</v>
      </c>
      <c r="AS8" s="127">
        <v>10</v>
      </c>
      <c r="AT8" s="48" t="s">
        <v>375</v>
      </c>
      <c r="AU8" s="121">
        <v>564</v>
      </c>
      <c r="AV8" s="121">
        <v>553.5</v>
      </c>
      <c r="AW8" s="121">
        <f>AU8+AV8</f>
        <v>1117.5</v>
      </c>
      <c r="AX8" s="121">
        <f>AW8/12</f>
        <v>93.125</v>
      </c>
      <c r="AY8" s="121" t="s">
        <v>375</v>
      </c>
    </row>
    <row r="9" spans="1:51" ht="15.75">
      <c r="A9" s="118">
        <v>2</v>
      </c>
      <c r="B9" s="35">
        <v>2</v>
      </c>
      <c r="C9" s="75" t="s">
        <v>64</v>
      </c>
      <c r="D9" s="55">
        <v>9</v>
      </c>
      <c r="E9" s="55">
        <v>5</v>
      </c>
      <c r="F9" s="55">
        <v>4</v>
      </c>
      <c r="G9" s="121">
        <v>60</v>
      </c>
      <c r="H9" s="121">
        <f t="shared" ref="H9:H29" si="0">D9+E9:E10+F9+G9</f>
        <v>78</v>
      </c>
      <c r="I9" s="121" t="s">
        <v>381</v>
      </c>
      <c r="J9" s="121">
        <v>9</v>
      </c>
      <c r="K9" s="121">
        <v>4</v>
      </c>
      <c r="L9" s="121">
        <v>5</v>
      </c>
      <c r="M9" s="121">
        <v>71</v>
      </c>
      <c r="N9" s="121">
        <f t="shared" ref="N9:N30" si="1">J9+K9+L9+M9</f>
        <v>89</v>
      </c>
      <c r="O9" s="121" t="s">
        <v>380</v>
      </c>
      <c r="P9" s="121">
        <v>9</v>
      </c>
      <c r="Q9" s="121">
        <v>5</v>
      </c>
      <c r="R9" s="121">
        <v>5</v>
      </c>
      <c r="S9" s="121">
        <v>66</v>
      </c>
      <c r="T9" s="121">
        <f t="shared" ref="T9:T30" si="2">P9+Q9+R9+S9</f>
        <v>85</v>
      </c>
      <c r="U9" s="121" t="s">
        <v>380</v>
      </c>
      <c r="V9" s="10">
        <v>9</v>
      </c>
      <c r="W9" s="10">
        <v>5</v>
      </c>
      <c r="X9" s="10">
        <v>5</v>
      </c>
      <c r="Y9" s="10">
        <v>65</v>
      </c>
      <c r="Z9" s="10">
        <f t="shared" ref="Z9:Z30" si="3">V9+W9+X9+Y9</f>
        <v>84</v>
      </c>
      <c r="AA9" s="10" t="s">
        <v>380</v>
      </c>
      <c r="AB9" s="10">
        <v>9</v>
      </c>
      <c r="AC9" s="10">
        <v>5</v>
      </c>
      <c r="AD9" s="10">
        <v>5</v>
      </c>
      <c r="AE9" s="10">
        <v>72</v>
      </c>
      <c r="AF9" s="10">
        <f t="shared" ref="AF9:AF30" si="4">AB9+AC9+AD9+AE9</f>
        <v>91</v>
      </c>
      <c r="AG9" s="10" t="s">
        <v>375</v>
      </c>
      <c r="AH9" s="121">
        <v>10</v>
      </c>
      <c r="AI9" s="121">
        <v>5</v>
      </c>
      <c r="AJ9" s="121">
        <v>5</v>
      </c>
      <c r="AK9" s="121">
        <v>63</v>
      </c>
      <c r="AL9" s="121">
        <f t="shared" ref="AL9:AL30" si="5">AH9+AI9+AJ9+AK9</f>
        <v>83</v>
      </c>
      <c r="AM9" s="121" t="s">
        <v>380</v>
      </c>
      <c r="AN9" s="133" t="s">
        <v>380</v>
      </c>
      <c r="AO9" s="121" t="s">
        <v>386</v>
      </c>
      <c r="AP9" s="121" t="s">
        <v>386</v>
      </c>
      <c r="AQ9" s="121">
        <f t="shared" ref="AQ9:AQ30" si="6">SUM(H9,N9,T9,Z9,AF9,AL9)</f>
        <v>510</v>
      </c>
      <c r="AR9" s="56">
        <f t="shared" ref="AR9:AR30" si="7">AQ9/6</f>
        <v>85</v>
      </c>
      <c r="AS9" s="127">
        <v>9</v>
      </c>
      <c r="AT9" s="48" t="s">
        <v>380</v>
      </c>
      <c r="AU9" s="121">
        <v>519</v>
      </c>
      <c r="AV9" s="121">
        <v>510</v>
      </c>
      <c r="AW9" s="121">
        <f t="shared" ref="AW9:AW30" si="8">AU9+AV9</f>
        <v>1029</v>
      </c>
      <c r="AX9" s="121">
        <f t="shared" ref="AX9:AX30" si="9">AW9/12</f>
        <v>85.75</v>
      </c>
      <c r="AY9" s="121" t="s">
        <v>380</v>
      </c>
    </row>
    <row r="10" spans="1:51" ht="15.75">
      <c r="A10" s="118">
        <v>3</v>
      </c>
      <c r="B10" s="35">
        <v>3</v>
      </c>
      <c r="C10" s="75" t="s">
        <v>301</v>
      </c>
      <c r="D10" s="55">
        <v>5</v>
      </c>
      <c r="E10" s="55">
        <v>4</v>
      </c>
      <c r="F10" s="55">
        <v>3</v>
      </c>
      <c r="G10" s="121">
        <v>36</v>
      </c>
      <c r="H10" s="121">
        <f t="shared" si="0"/>
        <v>48</v>
      </c>
      <c r="I10" s="121" t="s">
        <v>376</v>
      </c>
      <c r="J10" s="121">
        <v>8</v>
      </c>
      <c r="K10" s="121">
        <v>4</v>
      </c>
      <c r="L10" s="121">
        <v>4</v>
      </c>
      <c r="M10" s="121">
        <v>52</v>
      </c>
      <c r="N10" s="121">
        <f t="shared" si="1"/>
        <v>68</v>
      </c>
      <c r="O10" s="121" t="s">
        <v>379</v>
      </c>
      <c r="P10" s="121">
        <v>4</v>
      </c>
      <c r="Q10" s="121">
        <v>4</v>
      </c>
      <c r="R10" s="121">
        <v>4</v>
      </c>
      <c r="S10" s="121">
        <v>48</v>
      </c>
      <c r="T10" s="121">
        <f t="shared" si="2"/>
        <v>60</v>
      </c>
      <c r="U10" s="121" t="s">
        <v>377</v>
      </c>
      <c r="V10" s="10">
        <v>5</v>
      </c>
      <c r="W10" s="10">
        <v>4</v>
      </c>
      <c r="X10" s="10">
        <v>3</v>
      </c>
      <c r="Y10" s="10">
        <v>32</v>
      </c>
      <c r="Z10" s="10">
        <f t="shared" si="3"/>
        <v>44</v>
      </c>
      <c r="AA10" s="10" t="s">
        <v>376</v>
      </c>
      <c r="AB10" s="10">
        <v>8</v>
      </c>
      <c r="AC10" s="10">
        <v>4</v>
      </c>
      <c r="AD10" s="10">
        <v>4</v>
      </c>
      <c r="AE10" s="10">
        <v>36</v>
      </c>
      <c r="AF10" s="10">
        <f t="shared" si="4"/>
        <v>52</v>
      </c>
      <c r="AG10" s="10" t="s">
        <v>377</v>
      </c>
      <c r="AH10" s="121">
        <v>7</v>
      </c>
      <c r="AI10" s="121">
        <v>4</v>
      </c>
      <c r="AJ10" s="121">
        <v>4</v>
      </c>
      <c r="AK10" s="121">
        <v>30</v>
      </c>
      <c r="AL10" s="121">
        <f t="shared" si="5"/>
        <v>45</v>
      </c>
      <c r="AM10" s="121" t="s">
        <v>376</v>
      </c>
      <c r="AN10" s="133" t="s">
        <v>377</v>
      </c>
      <c r="AO10" s="121" t="s">
        <v>387</v>
      </c>
      <c r="AP10" s="121" t="s">
        <v>387</v>
      </c>
      <c r="AQ10" s="121">
        <f t="shared" si="6"/>
        <v>317</v>
      </c>
      <c r="AR10" s="56">
        <f t="shared" si="7"/>
        <v>52.833333333333336</v>
      </c>
      <c r="AS10" s="127">
        <v>6</v>
      </c>
      <c r="AT10" s="48" t="s">
        <v>377</v>
      </c>
      <c r="AU10" s="121">
        <v>327</v>
      </c>
      <c r="AV10" s="121">
        <v>317</v>
      </c>
      <c r="AW10" s="121">
        <f t="shared" si="8"/>
        <v>644</v>
      </c>
      <c r="AX10" s="121">
        <f t="shared" si="9"/>
        <v>53.666666666666664</v>
      </c>
      <c r="AY10" s="121" t="s">
        <v>377</v>
      </c>
    </row>
    <row r="11" spans="1:51" ht="15.75">
      <c r="A11" s="118">
        <v>4</v>
      </c>
      <c r="B11" s="35">
        <v>4</v>
      </c>
      <c r="C11" s="75" t="s">
        <v>61</v>
      </c>
      <c r="D11" s="55">
        <v>8.5</v>
      </c>
      <c r="E11" s="55">
        <v>5</v>
      </c>
      <c r="F11" s="55">
        <v>4</v>
      </c>
      <c r="G11" s="49">
        <v>47</v>
      </c>
      <c r="H11" s="121">
        <f t="shared" si="0"/>
        <v>64.5</v>
      </c>
      <c r="I11" s="121" t="s">
        <v>379</v>
      </c>
      <c r="J11" s="121">
        <v>9</v>
      </c>
      <c r="K11" s="121">
        <v>4</v>
      </c>
      <c r="L11" s="121">
        <v>4</v>
      </c>
      <c r="M11" s="121">
        <v>44</v>
      </c>
      <c r="N11" s="121">
        <f t="shared" si="1"/>
        <v>61</v>
      </c>
      <c r="O11" s="121" t="s">
        <v>379</v>
      </c>
      <c r="P11" s="121">
        <v>5</v>
      </c>
      <c r="Q11" s="121">
        <v>5</v>
      </c>
      <c r="R11" s="121">
        <v>4</v>
      </c>
      <c r="S11" s="121">
        <v>52</v>
      </c>
      <c r="T11" s="121">
        <f t="shared" si="2"/>
        <v>66</v>
      </c>
      <c r="U11" s="121" t="s">
        <v>379</v>
      </c>
      <c r="V11" s="10">
        <v>9</v>
      </c>
      <c r="W11" s="10">
        <v>5</v>
      </c>
      <c r="X11" s="10">
        <v>5</v>
      </c>
      <c r="Y11" s="10">
        <v>58</v>
      </c>
      <c r="Z11" s="10">
        <f t="shared" si="3"/>
        <v>77</v>
      </c>
      <c r="AA11" s="10" t="s">
        <v>381</v>
      </c>
      <c r="AB11" s="10">
        <v>10</v>
      </c>
      <c r="AC11" s="10">
        <v>5</v>
      </c>
      <c r="AD11" s="10">
        <v>4</v>
      </c>
      <c r="AE11" s="10">
        <v>49</v>
      </c>
      <c r="AF11" s="10">
        <f t="shared" si="4"/>
        <v>68</v>
      </c>
      <c r="AG11" s="10" t="s">
        <v>379</v>
      </c>
      <c r="AH11" s="121">
        <v>9</v>
      </c>
      <c r="AI11" s="121">
        <v>4.5</v>
      </c>
      <c r="AJ11" s="121">
        <v>4.5</v>
      </c>
      <c r="AK11" s="121">
        <v>36</v>
      </c>
      <c r="AL11" s="121">
        <f t="shared" si="5"/>
        <v>54</v>
      </c>
      <c r="AM11" s="121" t="s">
        <v>377</v>
      </c>
      <c r="AN11" s="133" t="s">
        <v>379</v>
      </c>
      <c r="AO11" s="121" t="s">
        <v>386</v>
      </c>
      <c r="AP11" s="121" t="s">
        <v>386</v>
      </c>
      <c r="AQ11" s="121">
        <f t="shared" si="6"/>
        <v>390.5</v>
      </c>
      <c r="AR11" s="56">
        <f t="shared" si="7"/>
        <v>65.083333333333329</v>
      </c>
      <c r="AS11" s="127">
        <v>7</v>
      </c>
      <c r="AT11" s="48" t="s">
        <v>379</v>
      </c>
      <c r="AU11" s="121">
        <v>342</v>
      </c>
      <c r="AV11" s="121">
        <v>390.5</v>
      </c>
      <c r="AW11" s="121">
        <f t="shared" si="8"/>
        <v>732.5</v>
      </c>
      <c r="AX11" s="121">
        <f t="shared" si="9"/>
        <v>61.041666666666664</v>
      </c>
      <c r="AY11" s="121" t="s">
        <v>379</v>
      </c>
    </row>
    <row r="12" spans="1:51" ht="15.75">
      <c r="A12" s="118">
        <v>5</v>
      </c>
      <c r="B12" s="118">
        <v>5</v>
      </c>
      <c r="C12" s="75" t="s">
        <v>342</v>
      </c>
      <c r="D12" s="49">
        <v>10</v>
      </c>
      <c r="E12" s="49">
        <v>5</v>
      </c>
      <c r="F12" s="49">
        <v>5</v>
      </c>
      <c r="G12" s="121">
        <v>69</v>
      </c>
      <c r="H12" s="121">
        <f t="shared" si="0"/>
        <v>89</v>
      </c>
      <c r="I12" s="49" t="s">
        <v>380</v>
      </c>
      <c r="J12" s="49">
        <v>10</v>
      </c>
      <c r="K12" s="49">
        <v>5</v>
      </c>
      <c r="L12" s="49">
        <v>5</v>
      </c>
      <c r="M12" s="49">
        <v>80</v>
      </c>
      <c r="N12" s="121">
        <f t="shared" si="1"/>
        <v>100</v>
      </c>
      <c r="O12" s="49" t="s">
        <v>375</v>
      </c>
      <c r="P12" s="49">
        <v>10</v>
      </c>
      <c r="Q12" s="49">
        <v>5</v>
      </c>
      <c r="R12" s="49">
        <v>5</v>
      </c>
      <c r="S12" s="49">
        <v>71</v>
      </c>
      <c r="T12" s="121">
        <f t="shared" si="2"/>
        <v>91</v>
      </c>
      <c r="U12" s="49" t="s">
        <v>375</v>
      </c>
      <c r="V12" s="49">
        <v>8</v>
      </c>
      <c r="W12" s="49">
        <v>5</v>
      </c>
      <c r="X12" s="49">
        <v>5</v>
      </c>
      <c r="Y12" s="49">
        <v>74</v>
      </c>
      <c r="Z12" s="10">
        <f t="shared" si="3"/>
        <v>92</v>
      </c>
      <c r="AA12" s="49" t="s">
        <v>375</v>
      </c>
      <c r="AB12" s="49">
        <v>10</v>
      </c>
      <c r="AC12" s="49">
        <v>5</v>
      </c>
      <c r="AD12" s="49">
        <v>5</v>
      </c>
      <c r="AE12" s="49">
        <v>75</v>
      </c>
      <c r="AF12" s="10">
        <f t="shared" si="4"/>
        <v>95</v>
      </c>
      <c r="AG12" s="49" t="s">
        <v>375</v>
      </c>
      <c r="AH12" s="49">
        <v>10</v>
      </c>
      <c r="AI12" s="121">
        <v>5</v>
      </c>
      <c r="AJ12" s="49">
        <v>5</v>
      </c>
      <c r="AK12" s="49">
        <v>76</v>
      </c>
      <c r="AL12" s="121">
        <f t="shared" si="5"/>
        <v>96</v>
      </c>
      <c r="AM12" s="49" t="s">
        <v>375</v>
      </c>
      <c r="AN12" s="133" t="s">
        <v>375</v>
      </c>
      <c r="AO12" s="121" t="s">
        <v>386</v>
      </c>
      <c r="AP12" s="121" t="s">
        <v>386</v>
      </c>
      <c r="AQ12" s="121">
        <f t="shared" si="6"/>
        <v>563</v>
      </c>
      <c r="AR12" s="56">
        <f t="shared" si="7"/>
        <v>93.833333333333329</v>
      </c>
      <c r="AS12" s="127">
        <v>10</v>
      </c>
      <c r="AT12" s="48" t="s">
        <v>375</v>
      </c>
      <c r="AU12" s="121">
        <v>536</v>
      </c>
      <c r="AV12" s="121">
        <v>563</v>
      </c>
      <c r="AW12" s="121">
        <f t="shared" si="8"/>
        <v>1099</v>
      </c>
      <c r="AX12" s="121">
        <f t="shared" si="9"/>
        <v>91.583333333333329</v>
      </c>
      <c r="AY12" s="121" t="s">
        <v>375</v>
      </c>
    </row>
    <row r="13" spans="1:51" ht="15.75">
      <c r="A13" s="118">
        <v>6</v>
      </c>
      <c r="B13" s="118">
        <v>6</v>
      </c>
      <c r="C13" s="75" t="s">
        <v>62</v>
      </c>
      <c r="D13" s="121">
        <v>9</v>
      </c>
      <c r="E13" s="121">
        <v>5</v>
      </c>
      <c r="F13" s="121">
        <v>4</v>
      </c>
      <c r="G13" s="121">
        <v>47</v>
      </c>
      <c r="H13" s="121">
        <f t="shared" si="0"/>
        <v>65</v>
      </c>
      <c r="I13" s="121" t="s">
        <v>379</v>
      </c>
      <c r="J13" s="121">
        <v>8</v>
      </c>
      <c r="K13" s="121">
        <v>5</v>
      </c>
      <c r="L13" s="121">
        <v>5</v>
      </c>
      <c r="M13" s="121">
        <v>53</v>
      </c>
      <c r="N13" s="121">
        <f t="shared" si="1"/>
        <v>71</v>
      </c>
      <c r="O13" s="121" t="s">
        <v>381</v>
      </c>
      <c r="P13" s="121">
        <v>8</v>
      </c>
      <c r="Q13" s="121">
        <v>5</v>
      </c>
      <c r="R13" s="121">
        <v>5</v>
      </c>
      <c r="S13" s="121">
        <v>60</v>
      </c>
      <c r="T13" s="121">
        <f t="shared" si="2"/>
        <v>78</v>
      </c>
      <c r="U13" s="121" t="s">
        <v>381</v>
      </c>
      <c r="V13" s="121">
        <v>10</v>
      </c>
      <c r="W13" s="121">
        <v>5</v>
      </c>
      <c r="X13" s="121">
        <v>4</v>
      </c>
      <c r="Y13" s="121">
        <v>43</v>
      </c>
      <c r="Z13" s="10">
        <f t="shared" si="3"/>
        <v>62</v>
      </c>
      <c r="AA13" s="121" t="s">
        <v>379</v>
      </c>
      <c r="AB13" s="121">
        <v>10</v>
      </c>
      <c r="AC13" s="121">
        <v>5</v>
      </c>
      <c r="AD13" s="121">
        <v>4</v>
      </c>
      <c r="AE13" s="121">
        <v>41</v>
      </c>
      <c r="AF13" s="10">
        <f t="shared" si="4"/>
        <v>60</v>
      </c>
      <c r="AG13" s="121" t="s">
        <v>377</v>
      </c>
      <c r="AH13" s="121">
        <v>9</v>
      </c>
      <c r="AI13" s="49">
        <v>5</v>
      </c>
      <c r="AJ13" s="121">
        <v>5</v>
      </c>
      <c r="AK13" s="121">
        <v>38</v>
      </c>
      <c r="AL13" s="121">
        <f t="shared" si="5"/>
        <v>57</v>
      </c>
      <c r="AM13" s="121" t="s">
        <v>377</v>
      </c>
      <c r="AN13" s="133" t="s">
        <v>380</v>
      </c>
      <c r="AO13" s="121" t="s">
        <v>386</v>
      </c>
      <c r="AP13" s="121" t="s">
        <v>386</v>
      </c>
      <c r="AQ13" s="121">
        <f t="shared" si="6"/>
        <v>393</v>
      </c>
      <c r="AR13" s="56">
        <f t="shared" si="7"/>
        <v>65.5</v>
      </c>
      <c r="AS13" s="127">
        <v>7</v>
      </c>
      <c r="AT13" s="48" t="s">
        <v>379</v>
      </c>
      <c r="AU13" s="121">
        <v>352</v>
      </c>
      <c r="AV13" s="121">
        <v>393</v>
      </c>
      <c r="AW13" s="121">
        <f t="shared" si="8"/>
        <v>745</v>
      </c>
      <c r="AX13" s="121">
        <f t="shared" si="9"/>
        <v>62.083333333333336</v>
      </c>
      <c r="AY13" s="121" t="s">
        <v>379</v>
      </c>
    </row>
    <row r="14" spans="1:51" ht="15.75">
      <c r="A14" s="118">
        <v>7</v>
      </c>
      <c r="B14" s="118">
        <v>7</v>
      </c>
      <c r="C14" s="75" t="s">
        <v>59</v>
      </c>
      <c r="D14" s="121">
        <v>7</v>
      </c>
      <c r="E14" s="121">
        <v>3</v>
      </c>
      <c r="F14" s="121">
        <v>3</v>
      </c>
      <c r="G14" s="121">
        <v>29</v>
      </c>
      <c r="H14" s="121">
        <f t="shared" si="0"/>
        <v>42</v>
      </c>
      <c r="I14" s="121" t="s">
        <v>376</v>
      </c>
      <c r="J14" s="121">
        <v>7</v>
      </c>
      <c r="K14" s="121">
        <v>3</v>
      </c>
      <c r="L14" s="121">
        <v>3</v>
      </c>
      <c r="M14" s="121">
        <v>41</v>
      </c>
      <c r="N14" s="121">
        <f t="shared" si="1"/>
        <v>54</v>
      </c>
      <c r="O14" s="121" t="s">
        <v>377</v>
      </c>
      <c r="P14" s="121">
        <v>6</v>
      </c>
      <c r="Q14" s="121">
        <v>5</v>
      </c>
      <c r="R14" s="121">
        <v>4</v>
      </c>
      <c r="S14" s="121">
        <v>38</v>
      </c>
      <c r="T14" s="121">
        <f t="shared" si="2"/>
        <v>53</v>
      </c>
      <c r="U14" s="121" t="s">
        <v>377</v>
      </c>
      <c r="V14" s="121">
        <v>6</v>
      </c>
      <c r="W14" s="121">
        <v>4</v>
      </c>
      <c r="X14" s="121">
        <v>4</v>
      </c>
      <c r="Y14" s="121">
        <v>27</v>
      </c>
      <c r="Z14" s="10">
        <f t="shared" si="3"/>
        <v>41</v>
      </c>
      <c r="AA14" s="121" t="s">
        <v>376</v>
      </c>
      <c r="AB14" s="121">
        <v>7</v>
      </c>
      <c r="AC14" s="121">
        <v>4</v>
      </c>
      <c r="AD14" s="121">
        <v>4</v>
      </c>
      <c r="AE14" s="121">
        <v>31</v>
      </c>
      <c r="AF14" s="10">
        <f t="shared" si="4"/>
        <v>46</v>
      </c>
      <c r="AG14" s="121" t="s">
        <v>376</v>
      </c>
      <c r="AH14" s="121">
        <v>6</v>
      </c>
      <c r="AI14" s="121">
        <v>4</v>
      </c>
      <c r="AJ14" s="121">
        <v>4</v>
      </c>
      <c r="AK14" s="121">
        <v>28</v>
      </c>
      <c r="AL14" s="121">
        <f t="shared" si="5"/>
        <v>42</v>
      </c>
      <c r="AM14" s="121" t="s">
        <v>376</v>
      </c>
      <c r="AN14" s="133" t="s">
        <v>379</v>
      </c>
      <c r="AO14" s="121" t="s">
        <v>387</v>
      </c>
      <c r="AP14" s="121" t="s">
        <v>387</v>
      </c>
      <c r="AQ14" s="121">
        <f t="shared" si="6"/>
        <v>278</v>
      </c>
      <c r="AR14" s="56">
        <f t="shared" si="7"/>
        <v>46.333333333333336</v>
      </c>
      <c r="AS14" s="127">
        <v>5</v>
      </c>
      <c r="AT14" s="48" t="s">
        <v>376</v>
      </c>
      <c r="AU14" s="121">
        <v>290</v>
      </c>
      <c r="AV14" s="121">
        <v>278</v>
      </c>
      <c r="AW14" s="121">
        <f t="shared" si="8"/>
        <v>568</v>
      </c>
      <c r="AX14" s="121">
        <f t="shared" si="9"/>
        <v>47.333333333333336</v>
      </c>
      <c r="AY14" s="121" t="s">
        <v>376</v>
      </c>
    </row>
    <row r="15" spans="1:51" ht="15.75">
      <c r="A15" s="118">
        <v>8</v>
      </c>
      <c r="B15" s="118">
        <v>8</v>
      </c>
      <c r="C15" s="22" t="s">
        <v>60</v>
      </c>
      <c r="D15" s="121">
        <v>8.5</v>
      </c>
      <c r="E15" s="121">
        <v>4</v>
      </c>
      <c r="F15" s="121">
        <v>3</v>
      </c>
      <c r="G15" s="121">
        <v>39</v>
      </c>
      <c r="H15" s="121">
        <f t="shared" si="0"/>
        <v>54.5</v>
      </c>
      <c r="I15" s="121" t="s">
        <v>377</v>
      </c>
      <c r="J15" s="121">
        <v>6</v>
      </c>
      <c r="K15" s="121">
        <v>3</v>
      </c>
      <c r="L15" s="121">
        <v>3</v>
      </c>
      <c r="M15" s="121">
        <v>42</v>
      </c>
      <c r="N15" s="121">
        <f t="shared" si="1"/>
        <v>54</v>
      </c>
      <c r="O15" s="121" t="s">
        <v>377</v>
      </c>
      <c r="P15" s="121">
        <v>5</v>
      </c>
      <c r="Q15" s="121">
        <v>5</v>
      </c>
      <c r="R15" s="121">
        <v>4</v>
      </c>
      <c r="S15" s="121">
        <v>31</v>
      </c>
      <c r="T15" s="121">
        <f t="shared" si="2"/>
        <v>45</v>
      </c>
      <c r="U15" s="121" t="s">
        <v>376</v>
      </c>
      <c r="V15" s="121">
        <v>10</v>
      </c>
      <c r="W15" s="121">
        <v>4</v>
      </c>
      <c r="X15" s="121">
        <v>4</v>
      </c>
      <c r="Y15" s="121">
        <v>30</v>
      </c>
      <c r="Z15" s="10">
        <f t="shared" si="3"/>
        <v>48</v>
      </c>
      <c r="AA15" s="121" t="s">
        <v>376</v>
      </c>
      <c r="AB15" s="121">
        <v>9</v>
      </c>
      <c r="AC15" s="121">
        <v>5</v>
      </c>
      <c r="AD15" s="121">
        <v>4</v>
      </c>
      <c r="AE15" s="121">
        <v>45</v>
      </c>
      <c r="AF15" s="10">
        <f t="shared" si="4"/>
        <v>63</v>
      </c>
      <c r="AG15" s="121" t="s">
        <v>379</v>
      </c>
      <c r="AH15" s="121">
        <v>7</v>
      </c>
      <c r="AI15" s="121">
        <v>4.5</v>
      </c>
      <c r="AJ15" s="121">
        <v>4.5</v>
      </c>
      <c r="AK15" s="121">
        <v>32</v>
      </c>
      <c r="AL15" s="121">
        <f t="shared" si="5"/>
        <v>48</v>
      </c>
      <c r="AM15" s="121" t="s">
        <v>376</v>
      </c>
      <c r="AN15" s="133" t="s">
        <v>379</v>
      </c>
      <c r="AO15" s="121" t="s">
        <v>387</v>
      </c>
      <c r="AP15" s="121" t="s">
        <v>387</v>
      </c>
      <c r="AQ15" s="121">
        <f t="shared" si="6"/>
        <v>312.5</v>
      </c>
      <c r="AR15" s="56">
        <f t="shared" si="7"/>
        <v>52.083333333333336</v>
      </c>
      <c r="AS15" s="127">
        <v>6</v>
      </c>
      <c r="AT15" s="48" t="s">
        <v>377</v>
      </c>
      <c r="AU15" s="121">
        <v>296</v>
      </c>
      <c r="AV15" s="121">
        <v>312.5</v>
      </c>
      <c r="AW15" s="121">
        <f t="shared" si="8"/>
        <v>608.5</v>
      </c>
      <c r="AX15" s="121">
        <f t="shared" si="9"/>
        <v>50.708333333333336</v>
      </c>
      <c r="AY15" s="121" t="s">
        <v>377</v>
      </c>
    </row>
    <row r="16" spans="1:51" ht="15.75">
      <c r="A16" s="118">
        <v>9</v>
      </c>
      <c r="B16" s="118">
        <v>9</v>
      </c>
      <c r="C16" s="75" t="s">
        <v>63</v>
      </c>
      <c r="D16" s="121">
        <v>7</v>
      </c>
      <c r="E16" s="121">
        <v>5</v>
      </c>
      <c r="F16" s="121">
        <v>4</v>
      </c>
      <c r="G16" s="121">
        <v>43</v>
      </c>
      <c r="H16" s="121">
        <f t="shared" si="0"/>
        <v>59</v>
      </c>
      <c r="I16" s="121" t="s">
        <v>377</v>
      </c>
      <c r="J16" s="121">
        <v>8</v>
      </c>
      <c r="K16" s="121">
        <v>4</v>
      </c>
      <c r="L16" s="121">
        <v>4</v>
      </c>
      <c r="M16" s="121">
        <v>50</v>
      </c>
      <c r="N16" s="121">
        <f t="shared" si="1"/>
        <v>66</v>
      </c>
      <c r="O16" s="121" t="s">
        <v>379</v>
      </c>
      <c r="P16" s="121">
        <v>8</v>
      </c>
      <c r="Q16" s="121">
        <v>5</v>
      </c>
      <c r="R16" s="121">
        <v>5</v>
      </c>
      <c r="S16" s="121">
        <v>30</v>
      </c>
      <c r="T16" s="121">
        <f t="shared" si="2"/>
        <v>48</v>
      </c>
      <c r="U16" s="121" t="s">
        <v>376</v>
      </c>
      <c r="V16" s="121">
        <v>9</v>
      </c>
      <c r="W16" s="121">
        <v>4</v>
      </c>
      <c r="X16" s="121">
        <v>3</v>
      </c>
      <c r="Y16" s="121">
        <v>27</v>
      </c>
      <c r="Z16" s="10">
        <f t="shared" si="3"/>
        <v>43</v>
      </c>
      <c r="AA16" s="121" t="s">
        <v>376</v>
      </c>
      <c r="AB16" s="121">
        <v>9</v>
      </c>
      <c r="AC16" s="121">
        <v>5</v>
      </c>
      <c r="AD16" s="121">
        <v>4</v>
      </c>
      <c r="AE16" s="121">
        <v>41</v>
      </c>
      <c r="AF16" s="10">
        <f t="shared" si="4"/>
        <v>59</v>
      </c>
      <c r="AG16" s="121" t="s">
        <v>377</v>
      </c>
      <c r="AH16" s="121">
        <v>9</v>
      </c>
      <c r="AI16" s="121">
        <v>5</v>
      </c>
      <c r="AJ16" s="121">
        <v>5</v>
      </c>
      <c r="AK16" s="121">
        <v>39</v>
      </c>
      <c r="AL16" s="121">
        <f t="shared" si="5"/>
        <v>58</v>
      </c>
      <c r="AM16" s="121" t="s">
        <v>377</v>
      </c>
      <c r="AN16" s="133" t="s">
        <v>381</v>
      </c>
      <c r="AO16" s="121" t="s">
        <v>386</v>
      </c>
      <c r="AP16" s="121" t="s">
        <v>386</v>
      </c>
      <c r="AQ16" s="121">
        <f t="shared" si="6"/>
        <v>333</v>
      </c>
      <c r="AR16" s="56">
        <f t="shared" si="7"/>
        <v>55.5</v>
      </c>
      <c r="AS16" s="127">
        <v>6</v>
      </c>
      <c r="AT16" s="48" t="s">
        <v>377</v>
      </c>
      <c r="AU16" s="121">
        <v>320</v>
      </c>
      <c r="AV16" s="121">
        <v>333</v>
      </c>
      <c r="AW16" s="121">
        <f t="shared" si="8"/>
        <v>653</v>
      </c>
      <c r="AX16" s="121">
        <f t="shared" si="9"/>
        <v>54.416666666666664</v>
      </c>
      <c r="AY16" s="121" t="s">
        <v>377</v>
      </c>
    </row>
    <row r="17" spans="1:51" ht="15.75">
      <c r="A17" s="118">
        <v>10</v>
      </c>
      <c r="B17" s="118">
        <v>10</v>
      </c>
      <c r="C17" s="75" t="s">
        <v>302</v>
      </c>
      <c r="D17" s="121">
        <v>9.5</v>
      </c>
      <c r="E17" s="121">
        <v>5</v>
      </c>
      <c r="F17" s="121">
        <v>5</v>
      </c>
      <c r="G17" s="121">
        <v>58</v>
      </c>
      <c r="H17" s="121">
        <f t="shared" si="0"/>
        <v>77.5</v>
      </c>
      <c r="I17" s="121" t="s">
        <v>381</v>
      </c>
      <c r="J17" s="121">
        <v>10</v>
      </c>
      <c r="K17" s="121">
        <v>4</v>
      </c>
      <c r="L17" s="121">
        <v>5</v>
      </c>
      <c r="M17" s="121">
        <v>74</v>
      </c>
      <c r="N17" s="121">
        <f t="shared" si="1"/>
        <v>93</v>
      </c>
      <c r="O17" s="121" t="s">
        <v>375</v>
      </c>
      <c r="P17" s="121">
        <v>5</v>
      </c>
      <c r="Q17" s="121">
        <v>5</v>
      </c>
      <c r="R17" s="121">
        <v>5</v>
      </c>
      <c r="S17" s="121">
        <v>46</v>
      </c>
      <c r="T17" s="121">
        <f t="shared" si="2"/>
        <v>61</v>
      </c>
      <c r="U17" s="121" t="s">
        <v>379</v>
      </c>
      <c r="V17" s="121">
        <v>10</v>
      </c>
      <c r="W17" s="121">
        <v>5</v>
      </c>
      <c r="X17" s="121">
        <v>5</v>
      </c>
      <c r="Y17" s="121">
        <v>55</v>
      </c>
      <c r="Z17" s="10">
        <f t="shared" si="3"/>
        <v>75</v>
      </c>
      <c r="AA17" s="121" t="s">
        <v>381</v>
      </c>
      <c r="AB17" s="121">
        <v>10</v>
      </c>
      <c r="AC17" s="121">
        <v>5</v>
      </c>
      <c r="AD17" s="121">
        <v>5</v>
      </c>
      <c r="AE17" s="121">
        <v>71</v>
      </c>
      <c r="AF17" s="10">
        <f t="shared" si="4"/>
        <v>91</v>
      </c>
      <c r="AG17" s="121" t="s">
        <v>375</v>
      </c>
      <c r="AH17" s="121">
        <v>9</v>
      </c>
      <c r="AI17" s="121">
        <v>5</v>
      </c>
      <c r="AJ17" s="121">
        <v>5</v>
      </c>
      <c r="AK17" s="121">
        <v>52</v>
      </c>
      <c r="AL17" s="121">
        <f t="shared" si="5"/>
        <v>71</v>
      </c>
      <c r="AM17" s="121" t="s">
        <v>381</v>
      </c>
      <c r="AN17" s="133" t="s">
        <v>381</v>
      </c>
      <c r="AO17" s="121" t="s">
        <v>386</v>
      </c>
      <c r="AP17" s="121" t="s">
        <v>386</v>
      </c>
      <c r="AQ17" s="121">
        <f t="shared" si="6"/>
        <v>468.5</v>
      </c>
      <c r="AR17" s="56">
        <f t="shared" si="7"/>
        <v>78.083333333333329</v>
      </c>
      <c r="AS17" s="127">
        <v>8</v>
      </c>
      <c r="AT17" s="48" t="s">
        <v>381</v>
      </c>
      <c r="AU17" s="121">
        <v>453</v>
      </c>
      <c r="AV17" s="121">
        <v>468.5</v>
      </c>
      <c r="AW17" s="121">
        <f t="shared" si="8"/>
        <v>921.5</v>
      </c>
      <c r="AX17" s="121">
        <f t="shared" si="9"/>
        <v>76.791666666666671</v>
      </c>
      <c r="AY17" s="121" t="s">
        <v>381</v>
      </c>
    </row>
    <row r="18" spans="1:51" ht="15.75">
      <c r="A18" s="118">
        <v>11</v>
      </c>
      <c r="B18" s="118">
        <v>11</v>
      </c>
      <c r="C18" s="9" t="s">
        <v>343</v>
      </c>
      <c r="D18" s="121">
        <v>10</v>
      </c>
      <c r="E18" s="121">
        <v>5</v>
      </c>
      <c r="F18" s="121">
        <v>5</v>
      </c>
      <c r="G18" s="121">
        <v>70</v>
      </c>
      <c r="H18" s="121">
        <f t="shared" si="0"/>
        <v>90</v>
      </c>
      <c r="I18" s="121" t="s">
        <v>380</v>
      </c>
      <c r="J18" s="121">
        <v>10</v>
      </c>
      <c r="K18" s="121">
        <v>5</v>
      </c>
      <c r="L18" s="121">
        <v>5</v>
      </c>
      <c r="M18" s="121">
        <v>80</v>
      </c>
      <c r="N18" s="121">
        <f t="shared" si="1"/>
        <v>100</v>
      </c>
      <c r="O18" s="121" t="s">
        <v>375</v>
      </c>
      <c r="P18" s="121">
        <v>10</v>
      </c>
      <c r="Q18" s="121">
        <v>5</v>
      </c>
      <c r="R18" s="121">
        <v>5</v>
      </c>
      <c r="S18" s="121">
        <v>74</v>
      </c>
      <c r="T18" s="121">
        <f t="shared" si="2"/>
        <v>94</v>
      </c>
      <c r="U18" s="121" t="s">
        <v>375</v>
      </c>
      <c r="V18" s="121">
        <v>10</v>
      </c>
      <c r="W18" s="121">
        <v>5</v>
      </c>
      <c r="X18" s="121">
        <v>5</v>
      </c>
      <c r="Y18" s="121">
        <v>65</v>
      </c>
      <c r="Z18" s="10">
        <f t="shared" si="3"/>
        <v>85</v>
      </c>
      <c r="AA18" s="121" t="s">
        <v>380</v>
      </c>
      <c r="AB18" s="121">
        <v>10</v>
      </c>
      <c r="AC18" s="121">
        <v>5</v>
      </c>
      <c r="AD18" s="121">
        <v>5</v>
      </c>
      <c r="AE18" s="121">
        <v>76</v>
      </c>
      <c r="AF18" s="10">
        <f t="shared" si="4"/>
        <v>96</v>
      </c>
      <c r="AG18" s="121" t="s">
        <v>375</v>
      </c>
      <c r="AH18" s="121">
        <v>10</v>
      </c>
      <c r="AI18" s="121">
        <v>5</v>
      </c>
      <c r="AJ18" s="121">
        <v>5</v>
      </c>
      <c r="AK18" s="121">
        <v>71</v>
      </c>
      <c r="AL18" s="121">
        <f t="shared" si="5"/>
        <v>91</v>
      </c>
      <c r="AM18" s="121" t="s">
        <v>375</v>
      </c>
      <c r="AN18" s="133" t="s">
        <v>380</v>
      </c>
      <c r="AO18" s="121" t="s">
        <v>386</v>
      </c>
      <c r="AP18" s="121" t="s">
        <v>386</v>
      </c>
      <c r="AQ18" s="121">
        <f t="shared" si="6"/>
        <v>556</v>
      </c>
      <c r="AR18" s="56">
        <f t="shared" si="7"/>
        <v>92.666666666666671</v>
      </c>
      <c r="AS18" s="127">
        <v>10</v>
      </c>
      <c r="AT18" s="48" t="s">
        <v>375</v>
      </c>
      <c r="AU18" s="121">
        <v>533</v>
      </c>
      <c r="AV18" s="121">
        <v>556</v>
      </c>
      <c r="AW18" s="121">
        <f t="shared" si="8"/>
        <v>1089</v>
      </c>
      <c r="AX18" s="121">
        <f t="shared" si="9"/>
        <v>90.75</v>
      </c>
      <c r="AY18" s="121" t="s">
        <v>375</v>
      </c>
    </row>
    <row r="19" spans="1:51" ht="15.75">
      <c r="A19" s="118">
        <v>12</v>
      </c>
      <c r="B19" s="36">
        <v>12</v>
      </c>
      <c r="C19" s="75" t="s">
        <v>344</v>
      </c>
      <c r="D19" s="121">
        <v>7</v>
      </c>
      <c r="E19" s="121">
        <v>3</v>
      </c>
      <c r="F19" s="121">
        <v>3</v>
      </c>
      <c r="G19" s="121">
        <v>29</v>
      </c>
      <c r="H19" s="121">
        <f t="shared" si="0"/>
        <v>42</v>
      </c>
      <c r="I19" s="121" t="s">
        <v>376</v>
      </c>
      <c r="J19" s="121">
        <v>8</v>
      </c>
      <c r="K19" s="121">
        <v>4</v>
      </c>
      <c r="L19" s="121">
        <v>5</v>
      </c>
      <c r="M19" s="121">
        <v>57</v>
      </c>
      <c r="N19" s="121">
        <f t="shared" si="1"/>
        <v>74</v>
      </c>
      <c r="O19" s="121" t="s">
        <v>381</v>
      </c>
      <c r="P19" s="121">
        <v>5</v>
      </c>
      <c r="Q19" s="121">
        <v>4</v>
      </c>
      <c r="R19" s="121">
        <v>4</v>
      </c>
      <c r="S19" s="121">
        <v>30</v>
      </c>
      <c r="T19" s="121">
        <f t="shared" si="2"/>
        <v>43</v>
      </c>
      <c r="U19" s="121" t="s">
        <v>376</v>
      </c>
      <c r="V19" s="121">
        <v>5</v>
      </c>
      <c r="W19" s="121">
        <v>4</v>
      </c>
      <c r="X19" s="121">
        <v>4</v>
      </c>
      <c r="Y19" s="121">
        <v>28</v>
      </c>
      <c r="Z19" s="10">
        <f t="shared" si="3"/>
        <v>41</v>
      </c>
      <c r="AA19" s="121" t="s">
        <v>376</v>
      </c>
      <c r="AB19" s="121">
        <v>8</v>
      </c>
      <c r="AC19" s="121">
        <v>4</v>
      </c>
      <c r="AD19" s="121">
        <v>4</v>
      </c>
      <c r="AE19" s="121">
        <v>31</v>
      </c>
      <c r="AF19" s="10">
        <f t="shared" si="4"/>
        <v>47</v>
      </c>
      <c r="AG19" s="121" t="s">
        <v>376</v>
      </c>
      <c r="AH19" s="121">
        <v>8</v>
      </c>
      <c r="AI19" s="121">
        <v>4.5</v>
      </c>
      <c r="AJ19" s="121">
        <v>4.5</v>
      </c>
      <c r="AK19" s="121">
        <v>31</v>
      </c>
      <c r="AL19" s="121">
        <f t="shared" si="5"/>
        <v>48</v>
      </c>
      <c r="AM19" s="121" t="s">
        <v>376</v>
      </c>
      <c r="AN19" s="133" t="s">
        <v>379</v>
      </c>
      <c r="AO19" s="121" t="s">
        <v>387</v>
      </c>
      <c r="AP19" s="121" t="s">
        <v>386</v>
      </c>
      <c r="AQ19" s="121">
        <f t="shared" si="6"/>
        <v>295</v>
      </c>
      <c r="AR19" s="56">
        <f t="shared" si="7"/>
        <v>49.166666666666664</v>
      </c>
      <c r="AS19" s="127">
        <v>5</v>
      </c>
      <c r="AT19" s="48" t="s">
        <v>376</v>
      </c>
      <c r="AU19" s="121">
        <v>310</v>
      </c>
      <c r="AV19" s="121">
        <v>295</v>
      </c>
      <c r="AW19" s="121">
        <f t="shared" si="8"/>
        <v>605</v>
      </c>
      <c r="AX19" s="121">
        <f t="shared" si="9"/>
        <v>50.416666666666664</v>
      </c>
      <c r="AY19" s="121" t="s">
        <v>376</v>
      </c>
    </row>
    <row r="20" spans="1:51" ht="15.75">
      <c r="A20" s="118">
        <v>13</v>
      </c>
      <c r="B20" s="118">
        <v>13</v>
      </c>
      <c r="C20" s="75" t="s">
        <v>345</v>
      </c>
      <c r="D20" s="121">
        <v>7.5</v>
      </c>
      <c r="E20" s="121">
        <v>4</v>
      </c>
      <c r="F20" s="121">
        <v>3</v>
      </c>
      <c r="G20" s="121">
        <v>41</v>
      </c>
      <c r="H20" s="121">
        <f t="shared" si="0"/>
        <v>55.5</v>
      </c>
      <c r="I20" s="121" t="s">
        <v>377</v>
      </c>
      <c r="J20" s="121">
        <v>8</v>
      </c>
      <c r="K20" s="121">
        <v>5</v>
      </c>
      <c r="L20" s="121">
        <v>4</v>
      </c>
      <c r="M20" s="121">
        <v>67</v>
      </c>
      <c r="N20" s="121">
        <f t="shared" si="1"/>
        <v>84</v>
      </c>
      <c r="O20" s="121" t="s">
        <v>380</v>
      </c>
      <c r="P20" s="121">
        <v>5</v>
      </c>
      <c r="Q20" s="121">
        <v>4</v>
      </c>
      <c r="R20" s="121">
        <v>4</v>
      </c>
      <c r="S20" s="121">
        <v>32</v>
      </c>
      <c r="T20" s="121">
        <f t="shared" si="2"/>
        <v>45</v>
      </c>
      <c r="U20" s="121" t="s">
        <v>376</v>
      </c>
      <c r="V20" s="121">
        <v>6</v>
      </c>
      <c r="W20" s="121">
        <v>5</v>
      </c>
      <c r="X20" s="121">
        <v>4</v>
      </c>
      <c r="Y20" s="121">
        <v>47</v>
      </c>
      <c r="Z20" s="10">
        <f t="shared" si="3"/>
        <v>62</v>
      </c>
      <c r="AA20" s="121" t="s">
        <v>379</v>
      </c>
      <c r="AB20" s="121">
        <v>8</v>
      </c>
      <c r="AC20" s="121">
        <v>5</v>
      </c>
      <c r="AD20" s="121">
        <v>4</v>
      </c>
      <c r="AE20" s="121">
        <v>42</v>
      </c>
      <c r="AF20" s="10">
        <f t="shared" si="4"/>
        <v>59</v>
      </c>
      <c r="AG20" s="121" t="s">
        <v>377</v>
      </c>
      <c r="AH20" s="121">
        <v>7</v>
      </c>
      <c r="AI20" s="121">
        <v>4.5</v>
      </c>
      <c r="AJ20" s="121">
        <v>4.5</v>
      </c>
      <c r="AK20" s="121">
        <v>36</v>
      </c>
      <c r="AL20" s="121">
        <f t="shared" si="5"/>
        <v>52</v>
      </c>
      <c r="AM20" s="121" t="s">
        <v>377</v>
      </c>
      <c r="AN20" s="133" t="s">
        <v>379</v>
      </c>
      <c r="AO20" s="121" t="s">
        <v>387</v>
      </c>
      <c r="AP20" s="121" t="s">
        <v>387</v>
      </c>
      <c r="AQ20" s="121">
        <f t="shared" si="6"/>
        <v>357.5</v>
      </c>
      <c r="AR20" s="56">
        <f t="shared" si="7"/>
        <v>59.583333333333336</v>
      </c>
      <c r="AS20" s="127">
        <v>6</v>
      </c>
      <c r="AT20" s="48" t="s">
        <v>377</v>
      </c>
      <c r="AU20" s="121">
        <v>348</v>
      </c>
      <c r="AV20" s="121">
        <v>357.5</v>
      </c>
      <c r="AW20" s="121">
        <f t="shared" si="8"/>
        <v>705.5</v>
      </c>
      <c r="AX20" s="121">
        <f t="shared" si="9"/>
        <v>58.791666666666664</v>
      </c>
      <c r="AY20" s="121" t="s">
        <v>377</v>
      </c>
    </row>
    <row r="21" spans="1:51" ht="15.75">
      <c r="A21" s="118">
        <v>14</v>
      </c>
      <c r="B21" s="118">
        <v>14</v>
      </c>
      <c r="C21" s="75" t="s">
        <v>346</v>
      </c>
      <c r="D21" s="121">
        <v>10</v>
      </c>
      <c r="E21" s="121">
        <v>5</v>
      </c>
      <c r="F21" s="121">
        <v>5</v>
      </c>
      <c r="G21" s="121">
        <v>68</v>
      </c>
      <c r="H21" s="121">
        <f t="shared" si="0"/>
        <v>88</v>
      </c>
      <c r="I21" s="121" t="s">
        <v>380</v>
      </c>
      <c r="J21" s="121">
        <v>10</v>
      </c>
      <c r="K21" s="121">
        <v>5</v>
      </c>
      <c r="L21" s="121">
        <v>5</v>
      </c>
      <c r="M21" s="121">
        <v>80</v>
      </c>
      <c r="N21" s="121">
        <f t="shared" si="1"/>
        <v>100</v>
      </c>
      <c r="O21" s="121" t="s">
        <v>375</v>
      </c>
      <c r="P21" s="121">
        <v>10</v>
      </c>
      <c r="Q21" s="121">
        <v>5</v>
      </c>
      <c r="R21" s="121">
        <v>5</v>
      </c>
      <c r="S21" s="121">
        <v>72</v>
      </c>
      <c r="T21" s="121">
        <f t="shared" si="2"/>
        <v>92</v>
      </c>
      <c r="U21" s="121" t="s">
        <v>375</v>
      </c>
      <c r="V21" s="121">
        <v>10</v>
      </c>
      <c r="W21" s="121">
        <v>5</v>
      </c>
      <c r="X21" s="121">
        <v>5</v>
      </c>
      <c r="Y21" s="121">
        <v>61</v>
      </c>
      <c r="Z21" s="10">
        <f t="shared" si="3"/>
        <v>81</v>
      </c>
      <c r="AA21" s="121" t="s">
        <v>380</v>
      </c>
      <c r="AB21" s="121">
        <v>10</v>
      </c>
      <c r="AC21" s="121">
        <v>5</v>
      </c>
      <c r="AD21" s="121">
        <v>5</v>
      </c>
      <c r="AE21" s="121">
        <v>71</v>
      </c>
      <c r="AF21" s="10">
        <f t="shared" si="4"/>
        <v>91</v>
      </c>
      <c r="AG21" s="121" t="s">
        <v>375</v>
      </c>
      <c r="AH21" s="121">
        <v>10</v>
      </c>
      <c r="AI21" s="121">
        <v>5</v>
      </c>
      <c r="AJ21" s="121">
        <v>5</v>
      </c>
      <c r="AK21" s="121">
        <v>71</v>
      </c>
      <c r="AL21" s="121">
        <f t="shared" si="5"/>
        <v>91</v>
      </c>
      <c r="AM21" s="121" t="s">
        <v>375</v>
      </c>
      <c r="AN21" s="133" t="s">
        <v>380</v>
      </c>
      <c r="AO21" s="121" t="s">
        <v>386</v>
      </c>
      <c r="AP21" s="121" t="s">
        <v>387</v>
      </c>
      <c r="AQ21" s="121">
        <f t="shared" si="6"/>
        <v>543</v>
      </c>
      <c r="AR21" s="56">
        <f t="shared" si="7"/>
        <v>90.5</v>
      </c>
      <c r="AS21" s="127">
        <v>10</v>
      </c>
      <c r="AT21" s="48" t="s">
        <v>375</v>
      </c>
      <c r="AU21" s="121">
        <v>536</v>
      </c>
      <c r="AV21" s="121">
        <v>543</v>
      </c>
      <c r="AW21" s="121">
        <f t="shared" si="8"/>
        <v>1079</v>
      </c>
      <c r="AX21" s="121">
        <f t="shared" si="9"/>
        <v>89.916666666666671</v>
      </c>
      <c r="AY21" s="121" t="s">
        <v>380</v>
      </c>
    </row>
    <row r="22" spans="1:51" ht="15.75">
      <c r="A22" s="118">
        <v>15</v>
      </c>
      <c r="B22" s="118">
        <v>15</v>
      </c>
      <c r="C22" s="14" t="s">
        <v>347</v>
      </c>
      <c r="D22" s="121">
        <v>10</v>
      </c>
      <c r="E22" s="121">
        <v>5</v>
      </c>
      <c r="F22" s="121">
        <v>5</v>
      </c>
      <c r="G22" s="121">
        <v>73</v>
      </c>
      <c r="H22" s="121">
        <f t="shared" si="0"/>
        <v>93</v>
      </c>
      <c r="I22" s="121" t="s">
        <v>375</v>
      </c>
      <c r="J22" s="121">
        <v>10</v>
      </c>
      <c r="K22" s="121">
        <v>5</v>
      </c>
      <c r="L22" s="121">
        <v>5</v>
      </c>
      <c r="M22" s="121">
        <v>80</v>
      </c>
      <c r="N22" s="121">
        <f t="shared" si="1"/>
        <v>100</v>
      </c>
      <c r="O22" s="121" t="s">
        <v>375</v>
      </c>
      <c r="P22" s="121">
        <v>9</v>
      </c>
      <c r="Q22" s="121">
        <v>5</v>
      </c>
      <c r="R22" s="121">
        <v>5</v>
      </c>
      <c r="S22" s="121">
        <v>70</v>
      </c>
      <c r="T22" s="121">
        <f t="shared" si="2"/>
        <v>89</v>
      </c>
      <c r="U22" s="121" t="s">
        <v>380</v>
      </c>
      <c r="V22" s="121">
        <v>10</v>
      </c>
      <c r="W22" s="121">
        <v>5</v>
      </c>
      <c r="X22" s="121">
        <v>5</v>
      </c>
      <c r="Y22" s="121">
        <v>76</v>
      </c>
      <c r="Z22" s="10">
        <f t="shared" si="3"/>
        <v>96</v>
      </c>
      <c r="AA22" s="121" t="s">
        <v>375</v>
      </c>
      <c r="AB22" s="121">
        <v>10</v>
      </c>
      <c r="AC22" s="121">
        <v>5</v>
      </c>
      <c r="AD22" s="121">
        <v>5</v>
      </c>
      <c r="AE22" s="121">
        <v>79</v>
      </c>
      <c r="AF22" s="10">
        <f t="shared" si="4"/>
        <v>99</v>
      </c>
      <c r="AG22" s="121" t="s">
        <v>375</v>
      </c>
      <c r="AH22" s="121">
        <v>10</v>
      </c>
      <c r="AI22" s="121">
        <v>5</v>
      </c>
      <c r="AJ22" s="121">
        <v>5</v>
      </c>
      <c r="AK22" s="121">
        <v>77</v>
      </c>
      <c r="AL22" s="121">
        <f t="shared" si="5"/>
        <v>97</v>
      </c>
      <c r="AM22" s="121" t="s">
        <v>375</v>
      </c>
      <c r="AN22" s="133" t="s">
        <v>375</v>
      </c>
      <c r="AO22" s="121" t="s">
        <v>386</v>
      </c>
      <c r="AP22" s="121" t="s">
        <v>386</v>
      </c>
      <c r="AQ22" s="121">
        <f t="shared" si="6"/>
        <v>574</v>
      </c>
      <c r="AR22" s="56">
        <f t="shared" si="7"/>
        <v>95.666666666666671</v>
      </c>
      <c r="AS22" s="127">
        <v>10</v>
      </c>
      <c r="AT22" s="48" t="s">
        <v>375</v>
      </c>
      <c r="AU22" s="121">
        <v>554</v>
      </c>
      <c r="AV22" s="121">
        <v>574</v>
      </c>
      <c r="AW22" s="121">
        <f t="shared" si="8"/>
        <v>1128</v>
      </c>
      <c r="AX22" s="121">
        <f t="shared" si="9"/>
        <v>94</v>
      </c>
      <c r="AY22" s="121" t="s">
        <v>375</v>
      </c>
    </row>
    <row r="23" spans="1:51" ht="15.75">
      <c r="A23" s="118">
        <v>16</v>
      </c>
      <c r="B23" s="118">
        <v>16</v>
      </c>
      <c r="C23" s="9" t="s">
        <v>348</v>
      </c>
      <c r="D23" s="121">
        <v>8.5</v>
      </c>
      <c r="E23" s="121">
        <v>3</v>
      </c>
      <c r="F23" s="121">
        <v>3</v>
      </c>
      <c r="G23" s="121">
        <v>48</v>
      </c>
      <c r="H23" s="121">
        <f t="shared" si="0"/>
        <v>62.5</v>
      </c>
      <c r="I23" s="121" t="s">
        <v>379</v>
      </c>
      <c r="J23" s="121">
        <v>7</v>
      </c>
      <c r="K23" s="121">
        <v>3</v>
      </c>
      <c r="L23" s="121">
        <v>4</v>
      </c>
      <c r="M23" s="121">
        <v>57</v>
      </c>
      <c r="N23" s="121">
        <f t="shared" si="1"/>
        <v>71</v>
      </c>
      <c r="O23" s="121" t="s">
        <v>381</v>
      </c>
      <c r="P23" s="121">
        <v>7</v>
      </c>
      <c r="Q23" s="121">
        <v>4</v>
      </c>
      <c r="R23" s="121">
        <v>4</v>
      </c>
      <c r="S23" s="121">
        <v>36</v>
      </c>
      <c r="T23" s="121">
        <f t="shared" si="2"/>
        <v>51</v>
      </c>
      <c r="U23" s="121" t="s">
        <v>377</v>
      </c>
      <c r="V23" s="121">
        <v>9</v>
      </c>
      <c r="W23" s="121">
        <v>5</v>
      </c>
      <c r="X23" s="121">
        <v>5</v>
      </c>
      <c r="Y23" s="121">
        <v>54</v>
      </c>
      <c r="Z23" s="10">
        <f t="shared" si="3"/>
        <v>73</v>
      </c>
      <c r="AA23" s="121" t="s">
        <v>381</v>
      </c>
      <c r="AB23" s="121">
        <v>10</v>
      </c>
      <c r="AC23" s="121">
        <v>4</v>
      </c>
      <c r="AD23" s="121">
        <v>4</v>
      </c>
      <c r="AE23" s="121">
        <v>71</v>
      </c>
      <c r="AF23" s="10">
        <f t="shared" si="4"/>
        <v>89</v>
      </c>
      <c r="AG23" s="121" t="s">
        <v>380</v>
      </c>
      <c r="AH23" s="121">
        <v>9</v>
      </c>
      <c r="AI23" s="121">
        <v>4.5</v>
      </c>
      <c r="AJ23" s="121">
        <v>4.5</v>
      </c>
      <c r="AK23" s="121">
        <v>44</v>
      </c>
      <c r="AL23" s="121">
        <f t="shared" si="5"/>
        <v>62</v>
      </c>
      <c r="AM23" s="121" t="s">
        <v>379</v>
      </c>
      <c r="AN23" s="133" t="s">
        <v>381</v>
      </c>
      <c r="AO23" s="121" t="s">
        <v>386</v>
      </c>
      <c r="AP23" s="121" t="s">
        <v>386</v>
      </c>
      <c r="AQ23" s="121">
        <f t="shared" si="6"/>
        <v>408.5</v>
      </c>
      <c r="AR23" s="56">
        <f t="shared" si="7"/>
        <v>68.083333333333329</v>
      </c>
      <c r="AS23" s="127">
        <v>7</v>
      </c>
      <c r="AT23" s="48" t="s">
        <v>379</v>
      </c>
      <c r="AU23" s="121">
        <v>381</v>
      </c>
      <c r="AV23" s="121">
        <v>408.5</v>
      </c>
      <c r="AW23" s="121">
        <f t="shared" si="8"/>
        <v>789.5</v>
      </c>
      <c r="AX23" s="121">
        <f t="shared" si="9"/>
        <v>65.791666666666671</v>
      </c>
      <c r="AY23" s="121" t="s">
        <v>379</v>
      </c>
    </row>
    <row r="24" spans="1:51">
      <c r="A24" s="15">
        <v>17</v>
      </c>
      <c r="B24" s="15">
        <v>17</v>
      </c>
      <c r="C24" s="9" t="s">
        <v>349</v>
      </c>
      <c r="D24" s="121">
        <v>6.5</v>
      </c>
      <c r="E24" s="121">
        <v>4</v>
      </c>
      <c r="F24" s="121">
        <v>3</v>
      </c>
      <c r="G24" s="121">
        <v>35</v>
      </c>
      <c r="H24" s="121">
        <f t="shared" si="0"/>
        <v>48.5</v>
      </c>
      <c r="I24" s="121" t="s">
        <v>376</v>
      </c>
      <c r="J24" s="121">
        <v>6</v>
      </c>
      <c r="K24" s="121">
        <v>3</v>
      </c>
      <c r="L24" s="121">
        <v>3</v>
      </c>
      <c r="M24" s="121">
        <v>35</v>
      </c>
      <c r="N24" s="121">
        <f t="shared" si="1"/>
        <v>47</v>
      </c>
      <c r="O24" s="121" t="s">
        <v>376</v>
      </c>
      <c r="P24" s="121">
        <v>5</v>
      </c>
      <c r="Q24" s="121">
        <v>5</v>
      </c>
      <c r="R24" s="121">
        <v>4</v>
      </c>
      <c r="S24" s="121">
        <v>27</v>
      </c>
      <c r="T24" s="121">
        <f t="shared" si="2"/>
        <v>41</v>
      </c>
      <c r="U24" s="121" t="s">
        <v>376</v>
      </c>
      <c r="V24" s="121">
        <v>7</v>
      </c>
      <c r="W24" s="121">
        <v>5</v>
      </c>
      <c r="X24" s="121">
        <v>4</v>
      </c>
      <c r="Y24" s="121">
        <v>45</v>
      </c>
      <c r="Z24" s="10">
        <f t="shared" si="3"/>
        <v>61</v>
      </c>
      <c r="AA24" s="121" t="s">
        <v>379</v>
      </c>
      <c r="AB24" s="121">
        <v>8</v>
      </c>
      <c r="AC24" s="121">
        <v>4</v>
      </c>
      <c r="AD24" s="121">
        <v>4</v>
      </c>
      <c r="AE24" s="121">
        <v>32</v>
      </c>
      <c r="AF24" s="10">
        <f t="shared" si="4"/>
        <v>48</v>
      </c>
      <c r="AG24" s="121" t="s">
        <v>376</v>
      </c>
      <c r="AH24" s="121">
        <v>7</v>
      </c>
      <c r="AI24" s="121">
        <v>4.5</v>
      </c>
      <c r="AJ24" s="121">
        <v>4.5</v>
      </c>
      <c r="AK24" s="121">
        <v>27</v>
      </c>
      <c r="AL24" s="121">
        <f t="shared" si="5"/>
        <v>43</v>
      </c>
      <c r="AM24" s="121" t="s">
        <v>376</v>
      </c>
      <c r="AN24" s="133" t="s">
        <v>379</v>
      </c>
      <c r="AO24" s="121" t="s">
        <v>387</v>
      </c>
      <c r="AP24" s="121" t="s">
        <v>386</v>
      </c>
      <c r="AQ24" s="121">
        <f t="shared" si="6"/>
        <v>288.5</v>
      </c>
      <c r="AR24" s="56">
        <f t="shared" si="7"/>
        <v>48.083333333333336</v>
      </c>
      <c r="AS24" s="127">
        <v>5</v>
      </c>
      <c r="AT24" s="48" t="s">
        <v>376</v>
      </c>
      <c r="AU24" s="121">
        <v>283</v>
      </c>
      <c r="AV24" s="121">
        <v>288.5</v>
      </c>
      <c r="AW24" s="121">
        <f t="shared" si="8"/>
        <v>571.5</v>
      </c>
      <c r="AX24" s="121">
        <f t="shared" si="9"/>
        <v>47.625</v>
      </c>
      <c r="AY24" s="121" t="s">
        <v>376</v>
      </c>
    </row>
    <row r="25" spans="1:51">
      <c r="A25" s="75">
        <v>18</v>
      </c>
      <c r="B25" s="75">
        <v>18</v>
      </c>
      <c r="C25" s="9" t="s">
        <v>350</v>
      </c>
      <c r="D25" s="121">
        <v>9.5</v>
      </c>
      <c r="E25" s="121">
        <v>5</v>
      </c>
      <c r="F25" s="121">
        <v>5</v>
      </c>
      <c r="G25" s="121">
        <v>72</v>
      </c>
      <c r="H25" s="121">
        <f t="shared" si="0"/>
        <v>91.5</v>
      </c>
      <c r="I25" s="121" t="s">
        <v>375</v>
      </c>
      <c r="J25" s="121">
        <v>10</v>
      </c>
      <c r="K25" s="121">
        <v>5</v>
      </c>
      <c r="L25" s="121">
        <v>5</v>
      </c>
      <c r="M25" s="121">
        <v>80</v>
      </c>
      <c r="N25" s="121">
        <f t="shared" si="1"/>
        <v>100</v>
      </c>
      <c r="O25" s="121" t="s">
        <v>375</v>
      </c>
      <c r="P25" s="121">
        <v>9</v>
      </c>
      <c r="Q25" s="121">
        <v>5</v>
      </c>
      <c r="R25" s="121">
        <v>5</v>
      </c>
      <c r="S25" s="121">
        <v>76</v>
      </c>
      <c r="T25" s="121">
        <f t="shared" si="2"/>
        <v>95</v>
      </c>
      <c r="U25" s="121" t="s">
        <v>375</v>
      </c>
      <c r="V25" s="121">
        <v>10</v>
      </c>
      <c r="W25" s="121">
        <v>5</v>
      </c>
      <c r="X25" s="121">
        <v>5</v>
      </c>
      <c r="Y25" s="121">
        <v>72</v>
      </c>
      <c r="Z25" s="10">
        <f t="shared" si="3"/>
        <v>92</v>
      </c>
      <c r="AA25" s="121" t="s">
        <v>375</v>
      </c>
      <c r="AB25" s="121">
        <v>10</v>
      </c>
      <c r="AC25" s="121">
        <v>5</v>
      </c>
      <c r="AD25" s="121">
        <v>5</v>
      </c>
      <c r="AE25" s="121">
        <v>78</v>
      </c>
      <c r="AF25" s="10">
        <f t="shared" si="4"/>
        <v>98</v>
      </c>
      <c r="AG25" s="121" t="s">
        <v>375</v>
      </c>
      <c r="AH25" s="121">
        <v>10</v>
      </c>
      <c r="AI25" s="121">
        <v>5</v>
      </c>
      <c r="AJ25" s="121">
        <v>5</v>
      </c>
      <c r="AK25" s="121">
        <v>77</v>
      </c>
      <c r="AL25" s="121">
        <f t="shared" si="5"/>
        <v>97</v>
      </c>
      <c r="AM25" s="121" t="s">
        <v>375</v>
      </c>
      <c r="AN25" s="133" t="s">
        <v>375</v>
      </c>
      <c r="AO25" s="121" t="s">
        <v>386</v>
      </c>
      <c r="AP25" s="121" t="s">
        <v>386</v>
      </c>
      <c r="AQ25" s="121">
        <f t="shared" si="6"/>
        <v>573.5</v>
      </c>
      <c r="AR25" s="56">
        <f t="shared" si="7"/>
        <v>95.583333333333329</v>
      </c>
      <c r="AS25" s="127">
        <v>10</v>
      </c>
      <c r="AT25" s="48" t="s">
        <v>375</v>
      </c>
      <c r="AU25" s="121">
        <v>569</v>
      </c>
      <c r="AV25" s="121">
        <v>573.5</v>
      </c>
      <c r="AW25" s="121">
        <f t="shared" si="8"/>
        <v>1142.5</v>
      </c>
      <c r="AX25" s="121">
        <f t="shared" si="9"/>
        <v>95.208333333333329</v>
      </c>
      <c r="AY25" s="121" t="s">
        <v>375</v>
      </c>
    </row>
    <row r="26" spans="1:51">
      <c r="A26" s="75">
        <v>19</v>
      </c>
      <c r="B26" s="75">
        <v>19</v>
      </c>
      <c r="C26" s="75" t="s">
        <v>351</v>
      </c>
      <c r="D26" s="121">
        <v>9.5</v>
      </c>
      <c r="E26" s="121">
        <v>5</v>
      </c>
      <c r="F26" s="121">
        <v>5</v>
      </c>
      <c r="G26" s="121">
        <v>61</v>
      </c>
      <c r="H26" s="121">
        <f t="shared" si="0"/>
        <v>80.5</v>
      </c>
      <c r="I26" s="121" t="s">
        <v>380</v>
      </c>
      <c r="J26" s="121">
        <v>10</v>
      </c>
      <c r="K26" s="121">
        <v>4</v>
      </c>
      <c r="L26" s="121">
        <v>5</v>
      </c>
      <c r="M26" s="121">
        <v>79</v>
      </c>
      <c r="N26" s="121">
        <f t="shared" si="1"/>
        <v>98</v>
      </c>
      <c r="O26" s="121" t="s">
        <v>375</v>
      </c>
      <c r="P26" s="121">
        <v>6</v>
      </c>
      <c r="Q26" s="121">
        <v>5</v>
      </c>
      <c r="R26" s="121">
        <v>5</v>
      </c>
      <c r="S26" s="121">
        <v>57</v>
      </c>
      <c r="T26" s="121">
        <f t="shared" si="2"/>
        <v>73</v>
      </c>
      <c r="U26" s="121" t="s">
        <v>381</v>
      </c>
      <c r="V26" s="121">
        <v>9</v>
      </c>
      <c r="W26" s="121">
        <v>5</v>
      </c>
      <c r="X26" s="121">
        <v>5</v>
      </c>
      <c r="Y26" s="121">
        <v>76</v>
      </c>
      <c r="Z26" s="10">
        <f t="shared" si="3"/>
        <v>95</v>
      </c>
      <c r="AA26" s="121" t="s">
        <v>380</v>
      </c>
      <c r="AB26" s="121">
        <v>10</v>
      </c>
      <c r="AC26" s="121">
        <v>5</v>
      </c>
      <c r="AD26" s="121">
        <v>5</v>
      </c>
      <c r="AE26" s="121">
        <v>66</v>
      </c>
      <c r="AF26" s="10">
        <f t="shared" si="4"/>
        <v>86</v>
      </c>
      <c r="AG26" s="121" t="s">
        <v>380</v>
      </c>
      <c r="AH26" s="121">
        <v>10</v>
      </c>
      <c r="AI26" s="121">
        <v>5</v>
      </c>
      <c r="AJ26" s="121">
        <v>5</v>
      </c>
      <c r="AK26" s="121">
        <v>65</v>
      </c>
      <c r="AL26" s="121">
        <f t="shared" si="5"/>
        <v>85</v>
      </c>
      <c r="AM26" s="121" t="s">
        <v>380</v>
      </c>
      <c r="AN26" s="133" t="s">
        <v>379</v>
      </c>
      <c r="AO26" s="121" t="s">
        <v>387</v>
      </c>
      <c r="AP26" s="121" t="s">
        <v>386</v>
      </c>
      <c r="AQ26" s="121">
        <f t="shared" si="6"/>
        <v>517.5</v>
      </c>
      <c r="AR26" s="56">
        <f t="shared" si="7"/>
        <v>86.25</v>
      </c>
      <c r="AS26" s="127">
        <v>9</v>
      </c>
      <c r="AT26" s="48" t="s">
        <v>380</v>
      </c>
      <c r="AU26" s="121">
        <v>470</v>
      </c>
      <c r="AV26" s="121">
        <v>517.5</v>
      </c>
      <c r="AW26" s="121">
        <f t="shared" si="8"/>
        <v>987.5</v>
      </c>
      <c r="AX26" s="121">
        <f t="shared" si="9"/>
        <v>82.291666666666671</v>
      </c>
      <c r="AY26" s="121" t="s">
        <v>380</v>
      </c>
    </row>
    <row r="27" spans="1:51">
      <c r="A27" s="75">
        <v>20</v>
      </c>
      <c r="B27" s="75">
        <v>20</v>
      </c>
      <c r="C27" s="9" t="s">
        <v>352</v>
      </c>
      <c r="D27" s="121">
        <v>10</v>
      </c>
      <c r="E27" s="121">
        <v>5</v>
      </c>
      <c r="F27" s="121">
        <v>4</v>
      </c>
      <c r="G27" s="121">
        <v>51</v>
      </c>
      <c r="H27" s="121">
        <f t="shared" si="0"/>
        <v>70</v>
      </c>
      <c r="I27" s="121" t="s">
        <v>379</v>
      </c>
      <c r="J27" s="121">
        <v>10</v>
      </c>
      <c r="K27" s="121">
        <v>4</v>
      </c>
      <c r="L27" s="121">
        <v>5</v>
      </c>
      <c r="M27" s="121">
        <v>75</v>
      </c>
      <c r="N27" s="121">
        <f t="shared" si="1"/>
        <v>94</v>
      </c>
      <c r="O27" s="121" t="s">
        <v>375</v>
      </c>
      <c r="P27" s="121">
        <v>8</v>
      </c>
      <c r="Q27" s="121">
        <v>5</v>
      </c>
      <c r="R27" s="121">
        <v>5</v>
      </c>
      <c r="S27" s="121">
        <v>74</v>
      </c>
      <c r="T27" s="121">
        <f t="shared" si="2"/>
        <v>92</v>
      </c>
      <c r="U27" s="121" t="s">
        <v>375</v>
      </c>
      <c r="V27" s="121">
        <v>9</v>
      </c>
      <c r="W27" s="121">
        <v>5</v>
      </c>
      <c r="X27" s="121">
        <v>4</v>
      </c>
      <c r="Y27" s="121">
        <v>48</v>
      </c>
      <c r="Z27" s="10">
        <f t="shared" si="3"/>
        <v>66</v>
      </c>
      <c r="AA27" s="121" t="s">
        <v>379</v>
      </c>
      <c r="AB27" s="121">
        <v>9</v>
      </c>
      <c r="AC27" s="121">
        <v>4</v>
      </c>
      <c r="AD27" s="121">
        <v>5</v>
      </c>
      <c r="AE27" s="121">
        <v>50</v>
      </c>
      <c r="AF27" s="10">
        <f t="shared" si="4"/>
        <v>68</v>
      </c>
      <c r="AG27" s="121" t="s">
        <v>379</v>
      </c>
      <c r="AH27" s="121">
        <v>8</v>
      </c>
      <c r="AI27" s="121">
        <v>5</v>
      </c>
      <c r="AJ27" s="121">
        <v>5</v>
      </c>
      <c r="AK27" s="121">
        <v>54</v>
      </c>
      <c r="AL27" s="121">
        <f t="shared" si="5"/>
        <v>72</v>
      </c>
      <c r="AM27" s="121" t="s">
        <v>381</v>
      </c>
      <c r="AN27" s="133" t="s">
        <v>379</v>
      </c>
      <c r="AO27" s="121" t="s">
        <v>387</v>
      </c>
      <c r="AP27" s="121" t="s">
        <v>386</v>
      </c>
      <c r="AQ27" s="121">
        <f t="shared" si="6"/>
        <v>462</v>
      </c>
      <c r="AR27" s="56">
        <f t="shared" si="7"/>
        <v>77</v>
      </c>
      <c r="AS27" s="127">
        <v>8</v>
      </c>
      <c r="AT27" s="48" t="s">
        <v>381</v>
      </c>
      <c r="AU27" s="121">
        <v>450</v>
      </c>
      <c r="AV27" s="121">
        <v>462</v>
      </c>
      <c r="AW27" s="121">
        <f t="shared" si="8"/>
        <v>912</v>
      </c>
      <c r="AX27" s="121">
        <f t="shared" si="9"/>
        <v>76</v>
      </c>
      <c r="AY27" s="121" t="s">
        <v>381</v>
      </c>
    </row>
    <row r="28" spans="1:51">
      <c r="A28" s="75">
        <v>21</v>
      </c>
      <c r="B28" s="75">
        <v>21</v>
      </c>
      <c r="C28" s="9" t="s">
        <v>353</v>
      </c>
      <c r="D28" s="121">
        <v>6.5</v>
      </c>
      <c r="E28" s="121">
        <v>4</v>
      </c>
      <c r="F28" s="121">
        <v>4</v>
      </c>
      <c r="G28" s="121">
        <v>38</v>
      </c>
      <c r="H28" s="121">
        <f t="shared" si="0"/>
        <v>52.5</v>
      </c>
      <c r="I28" s="121" t="s">
        <v>377</v>
      </c>
      <c r="J28" s="121">
        <v>7</v>
      </c>
      <c r="K28" s="121">
        <v>4</v>
      </c>
      <c r="L28" s="121">
        <v>4</v>
      </c>
      <c r="M28" s="121">
        <v>61</v>
      </c>
      <c r="N28" s="121">
        <f t="shared" si="1"/>
        <v>76</v>
      </c>
      <c r="O28" s="121" t="s">
        <v>381</v>
      </c>
      <c r="P28" s="121">
        <v>4</v>
      </c>
      <c r="Q28" s="121">
        <v>4</v>
      </c>
      <c r="R28" s="121">
        <v>4</v>
      </c>
      <c r="S28" s="121">
        <v>62</v>
      </c>
      <c r="T28" s="121">
        <f t="shared" si="2"/>
        <v>74</v>
      </c>
      <c r="U28" s="121" t="s">
        <v>381</v>
      </c>
      <c r="V28" s="121">
        <v>6</v>
      </c>
      <c r="W28" s="121">
        <v>5</v>
      </c>
      <c r="X28" s="121">
        <v>4</v>
      </c>
      <c r="Y28" s="121">
        <v>37</v>
      </c>
      <c r="Z28" s="10">
        <f t="shared" si="3"/>
        <v>52</v>
      </c>
      <c r="AA28" s="121" t="s">
        <v>377</v>
      </c>
      <c r="AB28" s="121">
        <v>9</v>
      </c>
      <c r="AC28" s="121">
        <v>4</v>
      </c>
      <c r="AD28" s="121">
        <v>4</v>
      </c>
      <c r="AE28" s="121">
        <v>41</v>
      </c>
      <c r="AF28" s="10">
        <f t="shared" si="4"/>
        <v>58</v>
      </c>
      <c r="AG28" s="121" t="s">
        <v>377</v>
      </c>
      <c r="AH28" s="121">
        <v>6</v>
      </c>
      <c r="AI28" s="121">
        <v>4</v>
      </c>
      <c r="AJ28" s="121">
        <v>5</v>
      </c>
      <c r="AK28" s="121">
        <v>36</v>
      </c>
      <c r="AL28" s="121">
        <f t="shared" si="5"/>
        <v>51</v>
      </c>
      <c r="AM28" s="121" t="s">
        <v>377</v>
      </c>
      <c r="AN28" s="133" t="s">
        <v>379</v>
      </c>
      <c r="AO28" s="121" t="s">
        <v>387</v>
      </c>
      <c r="AP28" s="121" t="s">
        <v>386</v>
      </c>
      <c r="AQ28" s="121">
        <f t="shared" si="6"/>
        <v>363.5</v>
      </c>
      <c r="AR28" s="56">
        <f t="shared" si="7"/>
        <v>60.583333333333336</v>
      </c>
      <c r="AS28" s="127">
        <v>7</v>
      </c>
      <c r="AT28" s="48" t="s">
        <v>379</v>
      </c>
      <c r="AU28" s="121">
        <v>358</v>
      </c>
      <c r="AV28" s="121">
        <v>363.5</v>
      </c>
      <c r="AW28" s="121">
        <f t="shared" si="8"/>
        <v>721.5</v>
      </c>
      <c r="AX28" s="121">
        <f t="shared" si="9"/>
        <v>60.125</v>
      </c>
      <c r="AY28" s="121" t="s">
        <v>377</v>
      </c>
    </row>
    <row r="29" spans="1:51">
      <c r="A29" s="75">
        <v>22</v>
      </c>
      <c r="B29" s="75">
        <v>22</v>
      </c>
      <c r="C29" s="9" t="s">
        <v>11</v>
      </c>
      <c r="D29" s="121">
        <v>6.5</v>
      </c>
      <c r="E29" s="121">
        <v>3</v>
      </c>
      <c r="F29" s="121">
        <v>3</v>
      </c>
      <c r="G29" s="121">
        <v>36</v>
      </c>
      <c r="H29" s="121">
        <f t="shared" si="0"/>
        <v>48.5</v>
      </c>
      <c r="I29" s="121" t="s">
        <v>376</v>
      </c>
      <c r="J29" s="121">
        <v>10</v>
      </c>
      <c r="K29" s="121">
        <v>4</v>
      </c>
      <c r="L29" s="121">
        <v>5</v>
      </c>
      <c r="M29" s="121">
        <v>79</v>
      </c>
      <c r="N29" s="121">
        <f t="shared" si="1"/>
        <v>98</v>
      </c>
      <c r="O29" s="121" t="s">
        <v>375</v>
      </c>
      <c r="P29" s="121">
        <v>8</v>
      </c>
      <c r="Q29" s="121">
        <v>4</v>
      </c>
      <c r="R29" s="121">
        <v>4</v>
      </c>
      <c r="S29" s="121">
        <v>40</v>
      </c>
      <c r="T29" s="121">
        <f t="shared" si="2"/>
        <v>56</v>
      </c>
      <c r="U29" s="121" t="s">
        <v>377</v>
      </c>
      <c r="V29" s="121">
        <v>5</v>
      </c>
      <c r="W29" s="121">
        <v>4</v>
      </c>
      <c r="X29" s="121">
        <v>3</v>
      </c>
      <c r="Y29" s="121">
        <v>29</v>
      </c>
      <c r="Z29" s="10">
        <f t="shared" si="3"/>
        <v>41</v>
      </c>
      <c r="AA29" s="121" t="s">
        <v>376</v>
      </c>
      <c r="AB29" s="121">
        <v>8</v>
      </c>
      <c r="AC29" s="121">
        <v>4</v>
      </c>
      <c r="AD29" s="121">
        <v>4</v>
      </c>
      <c r="AE29" s="121">
        <v>45</v>
      </c>
      <c r="AF29" s="10">
        <f t="shared" si="4"/>
        <v>61</v>
      </c>
      <c r="AG29" s="121" t="s">
        <v>379</v>
      </c>
      <c r="AH29" s="121">
        <v>6</v>
      </c>
      <c r="AI29" s="121">
        <v>4</v>
      </c>
      <c r="AJ29" s="121">
        <v>5</v>
      </c>
      <c r="AK29" s="121">
        <v>29</v>
      </c>
      <c r="AL29" s="121">
        <f t="shared" si="5"/>
        <v>44</v>
      </c>
      <c r="AM29" s="121" t="s">
        <v>376</v>
      </c>
      <c r="AN29" s="133" t="s">
        <v>379</v>
      </c>
      <c r="AO29" s="121" t="s">
        <v>387</v>
      </c>
      <c r="AP29" s="121" t="s">
        <v>387</v>
      </c>
      <c r="AQ29" s="121">
        <f t="shared" si="6"/>
        <v>348.5</v>
      </c>
      <c r="AR29" s="56">
        <f t="shared" si="7"/>
        <v>58.083333333333336</v>
      </c>
      <c r="AS29" s="127">
        <v>6</v>
      </c>
      <c r="AT29" s="48" t="s">
        <v>377</v>
      </c>
      <c r="AU29" s="121">
        <v>311</v>
      </c>
      <c r="AV29" s="121">
        <v>348.5</v>
      </c>
      <c r="AW29" s="121">
        <f t="shared" si="8"/>
        <v>659.5</v>
      </c>
      <c r="AX29" s="121">
        <f t="shared" si="9"/>
        <v>54.958333333333336</v>
      </c>
      <c r="AY29" s="121" t="s">
        <v>377</v>
      </c>
    </row>
    <row r="30" spans="1:51">
      <c r="A30" s="9">
        <v>23</v>
      </c>
      <c r="B30" s="9">
        <v>23</v>
      </c>
      <c r="C30" s="9" t="s">
        <v>354</v>
      </c>
      <c r="D30" s="121">
        <v>9.5</v>
      </c>
      <c r="E30" s="121">
        <v>5</v>
      </c>
      <c r="F30" s="121">
        <v>5</v>
      </c>
      <c r="G30" s="121">
        <v>67</v>
      </c>
      <c r="H30" s="121">
        <f>D30+E30:E30+F30+G30</f>
        <v>86.5</v>
      </c>
      <c r="I30" s="121" t="s">
        <v>380</v>
      </c>
      <c r="J30" s="121">
        <v>10</v>
      </c>
      <c r="K30" s="121">
        <v>4</v>
      </c>
      <c r="L30" s="121">
        <v>5</v>
      </c>
      <c r="M30" s="121">
        <v>78</v>
      </c>
      <c r="N30" s="121">
        <f t="shared" si="1"/>
        <v>97</v>
      </c>
      <c r="O30" s="121" t="s">
        <v>375</v>
      </c>
      <c r="P30" s="121">
        <v>6</v>
      </c>
      <c r="Q30" s="121">
        <v>5</v>
      </c>
      <c r="R30" s="121">
        <v>4</v>
      </c>
      <c r="S30" s="121">
        <v>58</v>
      </c>
      <c r="T30" s="121">
        <f t="shared" si="2"/>
        <v>73</v>
      </c>
      <c r="U30" s="121" t="s">
        <v>381</v>
      </c>
      <c r="V30" s="121">
        <v>10</v>
      </c>
      <c r="W30" s="121">
        <v>5</v>
      </c>
      <c r="X30" s="121">
        <v>5</v>
      </c>
      <c r="Y30" s="121">
        <v>66</v>
      </c>
      <c r="Z30" s="10">
        <f t="shared" si="3"/>
        <v>86</v>
      </c>
      <c r="AA30" s="121" t="s">
        <v>380</v>
      </c>
      <c r="AB30" s="121">
        <v>10</v>
      </c>
      <c r="AC30" s="121">
        <v>5</v>
      </c>
      <c r="AD30" s="121">
        <v>5</v>
      </c>
      <c r="AE30" s="121">
        <v>75</v>
      </c>
      <c r="AF30" s="10">
        <f t="shared" si="4"/>
        <v>95</v>
      </c>
      <c r="AG30" s="121" t="s">
        <v>375</v>
      </c>
      <c r="AH30" s="121">
        <v>10</v>
      </c>
      <c r="AI30" s="121">
        <v>5</v>
      </c>
      <c r="AJ30" s="121">
        <v>5</v>
      </c>
      <c r="AK30" s="121">
        <v>77</v>
      </c>
      <c r="AL30" s="121">
        <f t="shared" si="5"/>
        <v>97</v>
      </c>
      <c r="AM30" s="121" t="s">
        <v>375</v>
      </c>
      <c r="AN30" s="133" t="s">
        <v>381</v>
      </c>
      <c r="AO30" s="121" t="s">
        <v>387</v>
      </c>
      <c r="AP30" s="121" t="s">
        <v>386</v>
      </c>
      <c r="AQ30" s="121">
        <f t="shared" si="6"/>
        <v>534.5</v>
      </c>
      <c r="AR30" s="56">
        <f t="shared" si="7"/>
        <v>89.083333333333329</v>
      </c>
      <c r="AS30" s="127">
        <v>9</v>
      </c>
      <c r="AT30" s="48" t="s">
        <v>380</v>
      </c>
      <c r="AU30" s="121">
        <v>499</v>
      </c>
      <c r="AV30" s="121">
        <v>534.5</v>
      </c>
      <c r="AW30" s="121">
        <f t="shared" si="8"/>
        <v>1033.5</v>
      </c>
      <c r="AX30" s="121">
        <f t="shared" si="9"/>
        <v>86.125</v>
      </c>
      <c r="AY30" s="121" t="s">
        <v>380</v>
      </c>
    </row>
  </sheetData>
  <mergeCells count="19">
    <mergeCell ref="AR4:AR7"/>
    <mergeCell ref="A1:AN3"/>
    <mergeCell ref="AO1:AU3"/>
    <mergeCell ref="A4:A7"/>
    <mergeCell ref="B4:B7"/>
    <mergeCell ref="C4:C7"/>
    <mergeCell ref="D4:I6"/>
    <mergeCell ref="J4:O6"/>
    <mergeCell ref="P4:U6"/>
    <mergeCell ref="V4:AA6"/>
    <mergeCell ref="AB4:AG6"/>
    <mergeCell ref="AT4:AT7"/>
    <mergeCell ref="AU4:AY6"/>
    <mergeCell ref="AS4:AS7"/>
    <mergeCell ref="AH4:AM6"/>
    <mergeCell ref="AN4:AN6"/>
    <mergeCell ref="AO4:AO6"/>
    <mergeCell ref="AP4:AP6"/>
    <mergeCell ref="AQ4:AQ7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33"/>
  <sheetViews>
    <sheetView topLeftCell="Y1" workbookViewId="0">
      <selection activeCell="A14" sqref="A14:XFD14"/>
    </sheetView>
  </sheetViews>
  <sheetFormatPr defaultRowHeight="15"/>
  <cols>
    <col min="1" max="1" width="4.28515625" customWidth="1"/>
    <col min="2" max="2" width="5.28515625" customWidth="1"/>
    <col min="3" max="3" width="14.85546875" customWidth="1"/>
    <col min="4" max="4" width="5.140625" customWidth="1"/>
    <col min="5" max="5" width="5.85546875" customWidth="1"/>
    <col min="6" max="6" width="11.42578125" customWidth="1"/>
    <col min="7" max="7" width="5.5703125" customWidth="1"/>
    <col min="9" max="9" width="6.140625" customWidth="1"/>
    <col min="10" max="10" width="4.85546875" customWidth="1"/>
    <col min="11" max="11" width="5.7109375" customWidth="1"/>
    <col min="12" max="12" width="11.140625" customWidth="1"/>
    <col min="13" max="13" width="6.28515625" customWidth="1"/>
    <col min="15" max="15" width="6.42578125" customWidth="1"/>
    <col min="16" max="16" width="6" customWidth="1"/>
    <col min="17" max="17" width="5.85546875" customWidth="1"/>
    <col min="18" max="18" width="11.42578125" customWidth="1"/>
    <col min="19" max="19" width="5.85546875" customWidth="1"/>
    <col min="21" max="21" width="6.85546875" customWidth="1"/>
    <col min="22" max="22" width="4.7109375" customWidth="1"/>
    <col min="23" max="23" width="5.7109375" customWidth="1"/>
    <col min="24" max="24" width="10.85546875" customWidth="1"/>
    <col min="25" max="25" width="5.85546875" customWidth="1"/>
    <col min="27" max="27" width="6.7109375" customWidth="1"/>
    <col min="28" max="28" width="4.5703125" customWidth="1"/>
    <col min="29" max="29" width="6.140625" customWidth="1"/>
    <col min="30" max="30" width="11.28515625" customWidth="1"/>
    <col min="31" max="31" width="5.42578125" customWidth="1"/>
    <col min="33" max="33" width="6.28515625" customWidth="1"/>
    <col min="34" max="34" width="4.7109375" customWidth="1"/>
    <col min="35" max="35" width="5.5703125" customWidth="1"/>
    <col min="36" max="36" width="11.85546875" customWidth="1"/>
    <col min="37" max="37" width="6.28515625" customWidth="1"/>
    <col min="39" max="39" width="6.42578125" customWidth="1"/>
    <col min="40" max="40" width="6.7109375" customWidth="1"/>
    <col min="41" max="41" width="6.140625" customWidth="1"/>
    <col min="42" max="42" width="6.42578125" customWidth="1"/>
    <col min="43" max="43" width="5.42578125" customWidth="1"/>
    <col min="45" max="45" width="6.140625" customWidth="1"/>
    <col min="46" max="46" width="7.28515625" customWidth="1"/>
    <col min="47" max="47" width="7.85546875" customWidth="1"/>
    <col min="48" max="48" width="6" customWidth="1"/>
    <col min="50" max="50" width="6.28515625" customWidth="1"/>
  </cols>
  <sheetData>
    <row r="1" spans="1:50" ht="15" customHeight="1">
      <c r="A1" s="406" t="s">
        <v>390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9"/>
      <c r="AP1" s="409"/>
      <c r="AQ1" s="409"/>
      <c r="AR1" s="409"/>
      <c r="AS1" s="409"/>
      <c r="AT1" s="409"/>
    </row>
    <row r="2" spans="1:50" ht="8.2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10"/>
      <c r="AP2" s="410"/>
      <c r="AQ2" s="410"/>
      <c r="AR2" s="410"/>
      <c r="AS2" s="410"/>
      <c r="AT2" s="410"/>
    </row>
    <row r="3" spans="1:50" ht="0.75" hidden="1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10"/>
      <c r="AP3" s="410"/>
      <c r="AQ3" s="410"/>
      <c r="AR3" s="410"/>
      <c r="AS3" s="410"/>
      <c r="AT3" s="410"/>
    </row>
    <row r="4" spans="1:50" ht="25.5" customHeight="1">
      <c r="A4" s="403" t="s">
        <v>0</v>
      </c>
      <c r="B4" s="403" t="s">
        <v>9</v>
      </c>
      <c r="C4" s="403" t="s">
        <v>5</v>
      </c>
      <c r="D4" s="304" t="s">
        <v>204</v>
      </c>
      <c r="E4" s="305"/>
      <c r="F4" s="305"/>
      <c r="G4" s="305"/>
      <c r="H4" s="305"/>
      <c r="I4" s="306"/>
      <c r="J4" s="304" t="s">
        <v>210</v>
      </c>
      <c r="K4" s="305"/>
      <c r="L4" s="305"/>
      <c r="M4" s="305"/>
      <c r="N4" s="305"/>
      <c r="O4" s="306"/>
      <c r="P4" s="368" t="s">
        <v>211</v>
      </c>
      <c r="Q4" s="369"/>
      <c r="R4" s="369"/>
      <c r="S4" s="369"/>
      <c r="T4" s="369"/>
      <c r="U4" s="411"/>
      <c r="V4" s="368" t="s">
        <v>212</v>
      </c>
      <c r="W4" s="369"/>
      <c r="X4" s="369"/>
      <c r="Y4" s="369"/>
      <c r="Z4" s="369"/>
      <c r="AA4" s="369"/>
      <c r="AB4" s="368" t="s">
        <v>3</v>
      </c>
      <c r="AC4" s="369"/>
      <c r="AD4" s="369"/>
      <c r="AE4" s="369"/>
      <c r="AF4" s="369"/>
      <c r="AG4" s="369"/>
      <c r="AH4" s="423" t="s">
        <v>401</v>
      </c>
      <c r="AI4" s="423"/>
      <c r="AJ4" s="423"/>
      <c r="AK4" s="423"/>
      <c r="AL4" s="423"/>
      <c r="AM4" s="423"/>
      <c r="AN4" s="391"/>
      <c r="AO4" s="427"/>
      <c r="AP4" s="424"/>
      <c r="AQ4" s="403" t="s">
        <v>224</v>
      </c>
      <c r="AR4" s="403" t="s">
        <v>18</v>
      </c>
      <c r="AS4" s="403" t="s">
        <v>17</v>
      </c>
      <c r="AT4" s="414" t="s">
        <v>242</v>
      </c>
      <c r="AU4" s="415"/>
      <c r="AV4" s="415"/>
      <c r="AW4" s="415"/>
      <c r="AX4" s="416"/>
    </row>
    <row r="5" spans="1:50" ht="15" hidden="1" customHeight="1">
      <c r="A5" s="404"/>
      <c r="B5" s="404"/>
      <c r="C5" s="404"/>
      <c r="D5" s="386"/>
      <c r="E5" s="387"/>
      <c r="F5" s="387"/>
      <c r="G5" s="387"/>
      <c r="H5" s="387"/>
      <c r="I5" s="388"/>
      <c r="J5" s="386"/>
      <c r="K5" s="387"/>
      <c r="L5" s="387"/>
      <c r="M5" s="387"/>
      <c r="N5" s="387"/>
      <c r="O5" s="388"/>
      <c r="P5" s="370"/>
      <c r="Q5" s="371"/>
      <c r="R5" s="371"/>
      <c r="S5" s="371"/>
      <c r="T5" s="371"/>
      <c r="U5" s="412"/>
      <c r="V5" s="370"/>
      <c r="W5" s="371"/>
      <c r="X5" s="371"/>
      <c r="Y5" s="371"/>
      <c r="Z5" s="371"/>
      <c r="AA5" s="371"/>
      <c r="AB5" s="370"/>
      <c r="AC5" s="371"/>
      <c r="AD5" s="371"/>
      <c r="AE5" s="371"/>
      <c r="AF5" s="371"/>
      <c r="AG5" s="371"/>
      <c r="AH5" s="423"/>
      <c r="AI5" s="423"/>
      <c r="AJ5" s="423"/>
      <c r="AK5" s="423"/>
      <c r="AL5" s="423"/>
      <c r="AM5" s="423"/>
      <c r="AN5" s="394"/>
      <c r="AO5" s="428"/>
      <c r="AP5" s="425"/>
      <c r="AQ5" s="404"/>
      <c r="AR5" s="404"/>
      <c r="AS5" s="404"/>
      <c r="AT5" s="417"/>
      <c r="AU5" s="418"/>
      <c r="AV5" s="418"/>
      <c r="AW5" s="418"/>
      <c r="AX5" s="419"/>
    </row>
    <row r="6" spans="1:50" ht="0.75" customHeight="1">
      <c r="A6" s="404"/>
      <c r="B6" s="404"/>
      <c r="C6" s="404"/>
      <c r="D6" s="307"/>
      <c r="E6" s="308"/>
      <c r="F6" s="308"/>
      <c r="G6" s="308"/>
      <c r="H6" s="308"/>
      <c r="I6" s="309"/>
      <c r="J6" s="307"/>
      <c r="K6" s="308"/>
      <c r="L6" s="308"/>
      <c r="M6" s="308"/>
      <c r="N6" s="308"/>
      <c r="O6" s="309"/>
      <c r="P6" s="372"/>
      <c r="Q6" s="373"/>
      <c r="R6" s="373"/>
      <c r="S6" s="373"/>
      <c r="T6" s="373"/>
      <c r="U6" s="413"/>
      <c r="V6" s="372"/>
      <c r="W6" s="373"/>
      <c r="X6" s="373"/>
      <c r="Y6" s="373"/>
      <c r="Z6" s="373"/>
      <c r="AA6" s="373"/>
      <c r="AB6" s="372"/>
      <c r="AC6" s="373"/>
      <c r="AD6" s="373"/>
      <c r="AE6" s="373"/>
      <c r="AF6" s="373"/>
      <c r="AG6" s="373"/>
      <c r="AH6" s="423"/>
      <c r="AI6" s="423"/>
      <c r="AJ6" s="423"/>
      <c r="AK6" s="423"/>
      <c r="AL6" s="423"/>
      <c r="AM6" s="423"/>
      <c r="AN6" s="397"/>
      <c r="AO6" s="429"/>
      <c r="AP6" s="426"/>
      <c r="AQ6" s="404"/>
      <c r="AR6" s="404"/>
      <c r="AS6" s="404"/>
      <c r="AT6" s="420"/>
      <c r="AU6" s="421"/>
      <c r="AV6" s="421"/>
      <c r="AW6" s="421"/>
      <c r="AX6" s="422"/>
    </row>
    <row r="7" spans="1:50" ht="45" customHeight="1">
      <c r="A7" s="405"/>
      <c r="B7" s="405"/>
      <c r="C7" s="405"/>
      <c r="D7" s="5"/>
      <c r="E7" s="5" t="s">
        <v>206</v>
      </c>
      <c r="F7" s="5" t="s">
        <v>207</v>
      </c>
      <c r="G7" s="5" t="s">
        <v>208</v>
      </c>
      <c r="H7" s="5" t="s">
        <v>209</v>
      </c>
      <c r="I7" s="37" t="s">
        <v>17</v>
      </c>
      <c r="J7" s="5" t="s">
        <v>205</v>
      </c>
      <c r="K7" s="5" t="s">
        <v>206</v>
      </c>
      <c r="L7" s="5" t="s">
        <v>215</v>
      </c>
      <c r="M7" s="5" t="s">
        <v>208</v>
      </c>
      <c r="N7" s="5" t="s">
        <v>209</v>
      </c>
      <c r="O7" s="37" t="s">
        <v>17</v>
      </c>
      <c r="P7" s="5" t="s">
        <v>205</v>
      </c>
      <c r="Q7" s="5" t="s">
        <v>206</v>
      </c>
      <c r="R7" s="5" t="s">
        <v>215</v>
      </c>
      <c r="S7" s="5" t="s">
        <v>208</v>
      </c>
      <c r="T7" s="5" t="s">
        <v>209</v>
      </c>
      <c r="U7" s="37" t="s">
        <v>17</v>
      </c>
      <c r="V7" s="5" t="s">
        <v>205</v>
      </c>
      <c r="W7" s="5" t="s">
        <v>206</v>
      </c>
      <c r="X7" s="5" t="s">
        <v>215</v>
      </c>
      <c r="Y7" s="5" t="s">
        <v>208</v>
      </c>
      <c r="Z7" s="5" t="s">
        <v>209</v>
      </c>
      <c r="AA7" s="37" t="s">
        <v>17</v>
      </c>
      <c r="AB7" s="5" t="s">
        <v>205</v>
      </c>
      <c r="AC7" s="5" t="s">
        <v>206</v>
      </c>
      <c r="AD7" s="5" t="s">
        <v>207</v>
      </c>
      <c r="AE7" s="5" t="s">
        <v>208</v>
      </c>
      <c r="AF7" s="5" t="s">
        <v>209</v>
      </c>
      <c r="AG7" s="37" t="s">
        <v>17</v>
      </c>
      <c r="AH7" s="5" t="s">
        <v>205</v>
      </c>
      <c r="AI7" s="5" t="s">
        <v>206</v>
      </c>
      <c r="AJ7" s="5" t="s">
        <v>207</v>
      </c>
      <c r="AK7" s="5" t="s">
        <v>208</v>
      </c>
      <c r="AL7" s="5" t="s">
        <v>209</v>
      </c>
      <c r="AM7" s="37" t="s">
        <v>17</v>
      </c>
      <c r="AN7" s="37" t="s">
        <v>17</v>
      </c>
      <c r="AO7" s="37" t="s">
        <v>17</v>
      </c>
      <c r="AP7" s="37" t="s">
        <v>17</v>
      </c>
      <c r="AQ7" s="405"/>
      <c r="AR7" s="405"/>
      <c r="AS7" s="405"/>
      <c r="AT7" s="96" t="s">
        <v>243</v>
      </c>
      <c r="AU7" s="102" t="s">
        <v>244</v>
      </c>
      <c r="AV7" s="96" t="s">
        <v>241</v>
      </c>
      <c r="AW7" s="57" t="s">
        <v>245</v>
      </c>
      <c r="AX7" s="63" t="s">
        <v>17</v>
      </c>
    </row>
    <row r="8" spans="1:50" ht="15.95" customHeight="1">
      <c r="A8" s="95">
        <v>1</v>
      </c>
      <c r="B8" s="35">
        <v>1</v>
      </c>
      <c r="C8" s="110" t="s">
        <v>13</v>
      </c>
      <c r="D8" s="55">
        <v>8.5</v>
      </c>
      <c r="E8" s="55">
        <v>5</v>
      </c>
      <c r="F8" s="55">
        <v>4</v>
      </c>
      <c r="G8" s="109">
        <v>47</v>
      </c>
      <c r="H8" s="109">
        <f>D8+E8+F8+G8</f>
        <v>64.5</v>
      </c>
      <c r="I8" s="109" t="s">
        <v>379</v>
      </c>
      <c r="J8" s="109">
        <v>10</v>
      </c>
      <c r="K8" s="109">
        <v>5</v>
      </c>
      <c r="L8" s="109">
        <v>5</v>
      </c>
      <c r="M8" s="109">
        <v>77</v>
      </c>
      <c r="N8" s="109">
        <f>J8+K8+L8+M8</f>
        <v>97</v>
      </c>
      <c r="O8" s="109" t="s">
        <v>375</v>
      </c>
      <c r="P8" s="109">
        <v>10</v>
      </c>
      <c r="Q8" s="109">
        <v>5</v>
      </c>
      <c r="R8" s="109">
        <v>5</v>
      </c>
      <c r="S8" s="109">
        <v>66</v>
      </c>
      <c r="T8" s="109">
        <f>P8+Q8+R8+S8</f>
        <v>86</v>
      </c>
      <c r="U8" s="109" t="s">
        <v>380</v>
      </c>
      <c r="V8" s="10">
        <v>10</v>
      </c>
      <c r="W8" s="10">
        <v>5</v>
      </c>
      <c r="X8" s="10">
        <v>5</v>
      </c>
      <c r="Y8" s="10">
        <v>56</v>
      </c>
      <c r="Z8" s="10">
        <f>V8+W8+X8+Y8</f>
        <v>76</v>
      </c>
      <c r="AA8" s="10" t="s">
        <v>381</v>
      </c>
      <c r="AB8" s="10">
        <v>10</v>
      </c>
      <c r="AC8" s="10">
        <v>5</v>
      </c>
      <c r="AD8" s="10">
        <v>5</v>
      </c>
      <c r="AE8" s="10">
        <v>63</v>
      </c>
      <c r="AF8" s="10">
        <f>AB8+AC8+AD8+AE8</f>
        <v>83</v>
      </c>
      <c r="AG8" s="10" t="s">
        <v>380</v>
      </c>
      <c r="AH8" s="109">
        <v>8</v>
      </c>
      <c r="AI8" s="109">
        <v>5</v>
      </c>
      <c r="AJ8" s="109">
        <v>4</v>
      </c>
      <c r="AK8" s="109">
        <v>51</v>
      </c>
      <c r="AL8" s="109">
        <f>AH8+AI8+AJ8+AK8</f>
        <v>68</v>
      </c>
      <c r="AM8" s="109" t="s">
        <v>379</v>
      </c>
      <c r="AN8" s="135" t="s">
        <v>379</v>
      </c>
      <c r="AO8" s="109" t="s">
        <v>386</v>
      </c>
      <c r="AP8" s="135" t="s">
        <v>375</v>
      </c>
      <c r="AQ8" s="109">
        <v>474.5</v>
      </c>
      <c r="AR8" s="56">
        <f>AQ8/6</f>
        <v>79.083333333333329</v>
      </c>
      <c r="AS8" s="48" t="s">
        <v>381</v>
      </c>
      <c r="AT8" s="109">
        <v>352</v>
      </c>
      <c r="AU8" s="109">
        <v>474.5</v>
      </c>
      <c r="AV8" s="109">
        <f>AT8+AU8</f>
        <v>826.5</v>
      </c>
      <c r="AW8" s="109">
        <f>AV8/12</f>
        <v>68.875</v>
      </c>
      <c r="AX8" s="135" t="s">
        <v>379</v>
      </c>
    </row>
    <row r="9" spans="1:50" ht="15.95" customHeight="1">
      <c r="A9" s="95">
        <v>2</v>
      </c>
      <c r="B9" s="35">
        <v>2</v>
      </c>
      <c r="C9" s="75" t="s">
        <v>14</v>
      </c>
      <c r="D9" s="55">
        <v>9.5</v>
      </c>
      <c r="E9" s="55">
        <v>5</v>
      </c>
      <c r="F9" s="55">
        <v>5</v>
      </c>
      <c r="G9" s="109">
        <v>74</v>
      </c>
      <c r="H9" s="109">
        <f t="shared" ref="H9:H33" si="0">D9+E9+F9+G9</f>
        <v>93.5</v>
      </c>
      <c r="I9" s="109" t="s">
        <v>375</v>
      </c>
      <c r="J9" s="109">
        <v>10</v>
      </c>
      <c r="K9" s="109">
        <v>5</v>
      </c>
      <c r="L9" s="109">
        <v>5</v>
      </c>
      <c r="M9" s="109">
        <v>78</v>
      </c>
      <c r="N9" s="109">
        <f t="shared" ref="N9:N32" si="1">J9+K9+L9+M9</f>
        <v>98</v>
      </c>
      <c r="O9" s="109" t="s">
        <v>375</v>
      </c>
      <c r="P9" s="109">
        <v>9</v>
      </c>
      <c r="Q9" s="109">
        <v>5</v>
      </c>
      <c r="R9" s="109">
        <v>5</v>
      </c>
      <c r="S9" s="109">
        <v>74</v>
      </c>
      <c r="T9" s="109">
        <f t="shared" ref="T9:T33" si="2">P9+Q9+R9+S9</f>
        <v>93</v>
      </c>
      <c r="U9" s="109" t="s">
        <v>375</v>
      </c>
      <c r="V9" s="10">
        <v>10</v>
      </c>
      <c r="W9" s="10">
        <v>5</v>
      </c>
      <c r="X9" s="10">
        <v>5</v>
      </c>
      <c r="Y9" s="10">
        <v>68</v>
      </c>
      <c r="Z9" s="10">
        <f t="shared" ref="Z9:Z33" si="3">V9+W9+X9+Y9</f>
        <v>88</v>
      </c>
      <c r="AA9" s="10" t="s">
        <v>380</v>
      </c>
      <c r="AB9" s="10">
        <v>10</v>
      </c>
      <c r="AC9" s="10">
        <v>5</v>
      </c>
      <c r="AD9" s="10">
        <v>5</v>
      </c>
      <c r="AE9" s="10">
        <v>77</v>
      </c>
      <c r="AF9" s="10">
        <f t="shared" ref="AF9:AF33" si="4">AB9+AC9+AD9+AE9</f>
        <v>97</v>
      </c>
      <c r="AG9" s="10" t="s">
        <v>375</v>
      </c>
      <c r="AH9" s="109">
        <v>10</v>
      </c>
      <c r="AI9" s="109">
        <v>5</v>
      </c>
      <c r="AJ9" s="109">
        <v>5</v>
      </c>
      <c r="AK9" s="109">
        <v>80</v>
      </c>
      <c r="AL9" s="109">
        <f t="shared" ref="AL9:AL33" si="5">AH9+AI9+AJ9+AK9</f>
        <v>100</v>
      </c>
      <c r="AM9" s="109" t="s">
        <v>375</v>
      </c>
      <c r="AN9" s="135" t="s">
        <v>375</v>
      </c>
      <c r="AO9" s="135" t="s">
        <v>386</v>
      </c>
      <c r="AP9" s="135" t="s">
        <v>375</v>
      </c>
      <c r="AQ9" s="109">
        <v>569.5</v>
      </c>
      <c r="AR9" s="56">
        <f t="shared" ref="AR9:AR33" si="6">AQ9/6</f>
        <v>94.916666666666671</v>
      </c>
      <c r="AS9" s="48" t="s">
        <v>375</v>
      </c>
      <c r="AT9" s="109">
        <v>540.5</v>
      </c>
      <c r="AU9" s="109">
        <v>569.5</v>
      </c>
      <c r="AV9" s="109">
        <f t="shared" ref="AV9:AV33" si="7">AT9+AU9</f>
        <v>1110</v>
      </c>
      <c r="AW9" s="109">
        <f t="shared" ref="AW9:AW33" si="8">AV9/12</f>
        <v>92.5</v>
      </c>
      <c r="AX9" s="135" t="s">
        <v>375</v>
      </c>
    </row>
    <row r="10" spans="1:50" ht="15.95" customHeight="1">
      <c r="A10" s="95">
        <v>3</v>
      </c>
      <c r="B10" s="35">
        <v>3</v>
      </c>
      <c r="C10" s="75" t="s">
        <v>156</v>
      </c>
      <c r="D10" s="55">
        <v>10</v>
      </c>
      <c r="E10" s="55">
        <v>5</v>
      </c>
      <c r="F10" s="55">
        <v>5</v>
      </c>
      <c r="G10" s="109">
        <v>77</v>
      </c>
      <c r="H10" s="109">
        <f t="shared" si="0"/>
        <v>97</v>
      </c>
      <c r="I10" s="109" t="s">
        <v>375</v>
      </c>
      <c r="J10" s="109">
        <v>10</v>
      </c>
      <c r="K10" s="109">
        <v>5</v>
      </c>
      <c r="L10" s="109">
        <v>5</v>
      </c>
      <c r="M10" s="109">
        <v>78</v>
      </c>
      <c r="N10" s="109">
        <f t="shared" si="1"/>
        <v>98</v>
      </c>
      <c r="O10" s="109" t="s">
        <v>375</v>
      </c>
      <c r="P10" s="109">
        <v>10</v>
      </c>
      <c r="Q10" s="109">
        <v>5</v>
      </c>
      <c r="R10" s="109">
        <v>5</v>
      </c>
      <c r="S10" s="109">
        <v>74</v>
      </c>
      <c r="T10" s="109">
        <f t="shared" si="2"/>
        <v>94</v>
      </c>
      <c r="U10" s="109" t="s">
        <v>375</v>
      </c>
      <c r="V10" s="10">
        <v>10</v>
      </c>
      <c r="W10" s="10">
        <v>5</v>
      </c>
      <c r="X10" s="10">
        <v>5</v>
      </c>
      <c r="Y10" s="10">
        <v>76</v>
      </c>
      <c r="Z10" s="10">
        <f t="shared" si="3"/>
        <v>96</v>
      </c>
      <c r="AA10" s="10" t="s">
        <v>375</v>
      </c>
      <c r="AB10" s="10">
        <v>10</v>
      </c>
      <c r="AC10" s="10">
        <v>5</v>
      </c>
      <c r="AD10" s="10">
        <v>5</v>
      </c>
      <c r="AE10" s="10">
        <v>79</v>
      </c>
      <c r="AF10" s="10">
        <f t="shared" si="4"/>
        <v>99</v>
      </c>
      <c r="AG10" s="10" t="s">
        <v>375</v>
      </c>
      <c r="AH10" s="109">
        <v>10</v>
      </c>
      <c r="AI10" s="109">
        <v>5</v>
      </c>
      <c r="AJ10" s="109">
        <v>5</v>
      </c>
      <c r="AK10" s="109">
        <v>80</v>
      </c>
      <c r="AL10" s="109">
        <f t="shared" si="5"/>
        <v>100</v>
      </c>
      <c r="AM10" s="109" t="s">
        <v>375</v>
      </c>
      <c r="AN10" s="135" t="s">
        <v>375</v>
      </c>
      <c r="AO10" s="109" t="s">
        <v>386</v>
      </c>
      <c r="AP10" s="135" t="s">
        <v>375</v>
      </c>
      <c r="AQ10" s="109">
        <v>584</v>
      </c>
      <c r="AR10" s="56">
        <f t="shared" si="6"/>
        <v>97.333333333333329</v>
      </c>
      <c r="AS10" s="48" t="s">
        <v>375</v>
      </c>
      <c r="AT10" s="109">
        <v>576</v>
      </c>
      <c r="AU10" s="109">
        <v>584</v>
      </c>
      <c r="AV10" s="109">
        <f t="shared" si="7"/>
        <v>1160</v>
      </c>
      <c r="AW10" s="109">
        <f t="shared" si="8"/>
        <v>96.666666666666671</v>
      </c>
      <c r="AX10" s="135" t="s">
        <v>375</v>
      </c>
    </row>
    <row r="11" spans="1:50" ht="15.95" customHeight="1">
      <c r="A11" s="95">
        <v>4</v>
      </c>
      <c r="B11" s="35">
        <v>4</v>
      </c>
      <c r="C11" s="75" t="s">
        <v>54</v>
      </c>
      <c r="D11" s="55">
        <v>10</v>
      </c>
      <c r="E11" s="55">
        <v>5</v>
      </c>
      <c r="F11" s="55">
        <v>5</v>
      </c>
      <c r="G11" s="49">
        <v>77</v>
      </c>
      <c r="H11" s="109">
        <f t="shared" si="0"/>
        <v>97</v>
      </c>
      <c r="I11" s="109" t="s">
        <v>375</v>
      </c>
      <c r="J11" s="109">
        <v>10</v>
      </c>
      <c r="K11" s="109">
        <v>5</v>
      </c>
      <c r="L11" s="109">
        <v>5</v>
      </c>
      <c r="M11" s="109">
        <v>80</v>
      </c>
      <c r="N11" s="109">
        <f t="shared" si="1"/>
        <v>100</v>
      </c>
      <c r="O11" s="109" t="s">
        <v>375</v>
      </c>
      <c r="P11" s="109">
        <v>10</v>
      </c>
      <c r="Q11" s="109">
        <v>5</v>
      </c>
      <c r="R11" s="109">
        <v>5</v>
      </c>
      <c r="S11" s="109">
        <v>75</v>
      </c>
      <c r="T11" s="109">
        <f t="shared" si="2"/>
        <v>95</v>
      </c>
      <c r="U11" s="109" t="s">
        <v>375</v>
      </c>
      <c r="V11" s="10">
        <v>10</v>
      </c>
      <c r="W11" s="10">
        <v>5</v>
      </c>
      <c r="X11" s="10">
        <v>5</v>
      </c>
      <c r="Y11" s="10">
        <v>78</v>
      </c>
      <c r="Z11" s="10">
        <f t="shared" si="3"/>
        <v>98</v>
      </c>
      <c r="AA11" s="10" t="s">
        <v>375</v>
      </c>
      <c r="AB11" s="10">
        <v>10</v>
      </c>
      <c r="AC11" s="10">
        <v>5</v>
      </c>
      <c r="AD11" s="10">
        <v>5</v>
      </c>
      <c r="AE11" s="10">
        <v>79</v>
      </c>
      <c r="AF11" s="10">
        <f t="shared" si="4"/>
        <v>99</v>
      </c>
      <c r="AG11" s="10" t="s">
        <v>375</v>
      </c>
      <c r="AH11" s="109">
        <v>10</v>
      </c>
      <c r="AI11" s="109">
        <v>5</v>
      </c>
      <c r="AJ11" s="109">
        <v>5</v>
      </c>
      <c r="AK11" s="109">
        <v>79</v>
      </c>
      <c r="AL11" s="109">
        <f t="shared" si="5"/>
        <v>99</v>
      </c>
      <c r="AM11" s="109" t="s">
        <v>375</v>
      </c>
      <c r="AN11" s="135" t="s">
        <v>375</v>
      </c>
      <c r="AO11" s="109" t="s">
        <v>386</v>
      </c>
      <c r="AP11" s="135" t="s">
        <v>375</v>
      </c>
      <c r="AQ11" s="109">
        <v>588</v>
      </c>
      <c r="AR11" s="56">
        <f t="shared" si="6"/>
        <v>98</v>
      </c>
      <c r="AS11" s="48" t="s">
        <v>375</v>
      </c>
      <c r="AT11" s="109">
        <v>572</v>
      </c>
      <c r="AU11" s="109">
        <v>588</v>
      </c>
      <c r="AV11" s="109">
        <f t="shared" si="7"/>
        <v>1160</v>
      </c>
      <c r="AW11" s="109">
        <f t="shared" si="8"/>
        <v>96.666666666666671</v>
      </c>
      <c r="AX11" s="135" t="s">
        <v>375</v>
      </c>
    </row>
    <row r="12" spans="1:50" ht="15.95" customHeight="1">
      <c r="A12" s="95">
        <v>5</v>
      </c>
      <c r="B12" s="95">
        <v>5</v>
      </c>
      <c r="C12" s="75" t="s">
        <v>32</v>
      </c>
      <c r="D12" s="49">
        <v>7</v>
      </c>
      <c r="E12" s="49">
        <v>4</v>
      </c>
      <c r="F12" s="49">
        <v>3</v>
      </c>
      <c r="G12" s="109">
        <v>28</v>
      </c>
      <c r="H12" s="109">
        <f t="shared" si="0"/>
        <v>42</v>
      </c>
      <c r="I12" s="49" t="s">
        <v>376</v>
      </c>
      <c r="J12" s="49">
        <v>7</v>
      </c>
      <c r="K12" s="49">
        <v>4</v>
      </c>
      <c r="L12" s="49">
        <v>4</v>
      </c>
      <c r="M12" s="49">
        <v>26</v>
      </c>
      <c r="N12" s="109">
        <f t="shared" si="1"/>
        <v>41</v>
      </c>
      <c r="O12" s="49" t="s">
        <v>376</v>
      </c>
      <c r="P12" s="49">
        <v>5</v>
      </c>
      <c r="Q12" s="49">
        <v>4</v>
      </c>
      <c r="R12" s="49">
        <v>4</v>
      </c>
      <c r="S12" s="49">
        <v>40</v>
      </c>
      <c r="T12" s="109">
        <f t="shared" si="2"/>
        <v>53</v>
      </c>
      <c r="U12" s="49" t="s">
        <v>377</v>
      </c>
      <c r="V12" s="49">
        <v>8.5</v>
      </c>
      <c r="W12" s="49">
        <v>5</v>
      </c>
      <c r="X12" s="49">
        <v>4.5</v>
      </c>
      <c r="Y12" s="49">
        <v>30</v>
      </c>
      <c r="Z12" s="10">
        <f t="shared" si="3"/>
        <v>48</v>
      </c>
      <c r="AA12" s="49" t="s">
        <v>376</v>
      </c>
      <c r="AB12" s="49">
        <v>8</v>
      </c>
      <c r="AC12" s="49">
        <v>4</v>
      </c>
      <c r="AD12" s="49">
        <v>4</v>
      </c>
      <c r="AE12" s="49">
        <v>29</v>
      </c>
      <c r="AF12" s="10">
        <f t="shared" si="4"/>
        <v>45</v>
      </c>
      <c r="AG12" s="49" t="s">
        <v>376</v>
      </c>
      <c r="AH12" s="49">
        <v>5</v>
      </c>
      <c r="AI12" s="49">
        <v>4</v>
      </c>
      <c r="AJ12" s="49">
        <v>4</v>
      </c>
      <c r="AK12" s="49">
        <v>27</v>
      </c>
      <c r="AL12" s="109">
        <f t="shared" si="5"/>
        <v>40</v>
      </c>
      <c r="AM12" s="49" t="s">
        <v>378</v>
      </c>
      <c r="AN12" s="49" t="s">
        <v>379</v>
      </c>
      <c r="AO12" s="109" t="s">
        <v>387</v>
      </c>
      <c r="AP12" s="135" t="s">
        <v>375</v>
      </c>
      <c r="AQ12" s="109">
        <v>269</v>
      </c>
      <c r="AR12" s="56">
        <f t="shared" si="6"/>
        <v>44.833333333333336</v>
      </c>
      <c r="AS12" s="48" t="s">
        <v>376</v>
      </c>
      <c r="AT12" s="109">
        <v>273.5</v>
      </c>
      <c r="AU12" s="109">
        <v>269</v>
      </c>
      <c r="AV12" s="109">
        <f t="shared" si="7"/>
        <v>542.5</v>
      </c>
      <c r="AW12" s="109">
        <f t="shared" si="8"/>
        <v>45.208333333333336</v>
      </c>
      <c r="AX12" s="135" t="s">
        <v>376</v>
      </c>
    </row>
    <row r="13" spans="1:50" ht="15.95" customHeight="1">
      <c r="A13" s="95">
        <v>6</v>
      </c>
      <c r="B13" s="95">
        <v>6</v>
      </c>
      <c r="C13" s="75" t="s">
        <v>56</v>
      </c>
      <c r="D13" s="109">
        <v>7</v>
      </c>
      <c r="E13" s="109">
        <v>4</v>
      </c>
      <c r="F13" s="109">
        <v>3</v>
      </c>
      <c r="G13" s="109">
        <v>32</v>
      </c>
      <c r="H13" s="109">
        <f t="shared" si="0"/>
        <v>46</v>
      </c>
      <c r="I13" s="109" t="s">
        <v>376</v>
      </c>
      <c r="J13" s="109">
        <v>7</v>
      </c>
      <c r="K13" s="109">
        <v>4</v>
      </c>
      <c r="L13" s="109">
        <v>4</v>
      </c>
      <c r="M13" s="109">
        <v>38</v>
      </c>
      <c r="N13" s="109">
        <f t="shared" si="1"/>
        <v>53</v>
      </c>
      <c r="O13" s="109" t="s">
        <v>377</v>
      </c>
      <c r="P13" s="109">
        <v>3</v>
      </c>
      <c r="Q13" s="109">
        <v>4</v>
      </c>
      <c r="R13" s="109">
        <v>4</v>
      </c>
      <c r="S13" s="109">
        <v>30</v>
      </c>
      <c r="T13" s="109">
        <f t="shared" si="2"/>
        <v>41</v>
      </c>
      <c r="U13" s="109" t="s">
        <v>376</v>
      </c>
      <c r="V13" s="109">
        <v>10</v>
      </c>
      <c r="W13" s="109">
        <v>5</v>
      </c>
      <c r="X13" s="109">
        <v>5</v>
      </c>
      <c r="Y13" s="109">
        <v>42</v>
      </c>
      <c r="Z13" s="10">
        <f t="shared" si="3"/>
        <v>62</v>
      </c>
      <c r="AA13" s="109" t="s">
        <v>379</v>
      </c>
      <c r="AB13" s="109">
        <v>8</v>
      </c>
      <c r="AC13" s="109">
        <v>4</v>
      </c>
      <c r="AD13" s="109">
        <v>4</v>
      </c>
      <c r="AE13" s="109">
        <v>41</v>
      </c>
      <c r="AF13" s="10">
        <f t="shared" si="4"/>
        <v>57</v>
      </c>
      <c r="AG13" s="134" t="s">
        <v>377</v>
      </c>
      <c r="AH13" s="109">
        <v>8</v>
      </c>
      <c r="AI13" s="109">
        <v>4.5</v>
      </c>
      <c r="AJ13" s="109">
        <v>4.5</v>
      </c>
      <c r="AK13" s="109">
        <v>51</v>
      </c>
      <c r="AL13" s="109">
        <f t="shared" si="5"/>
        <v>68</v>
      </c>
      <c r="AM13" s="109" t="s">
        <v>379</v>
      </c>
      <c r="AN13" s="135" t="s">
        <v>381</v>
      </c>
      <c r="AO13" s="109" t="s">
        <v>386</v>
      </c>
      <c r="AP13" s="135" t="s">
        <v>375</v>
      </c>
      <c r="AQ13" s="109">
        <v>327</v>
      </c>
      <c r="AR13" s="56">
        <f t="shared" si="6"/>
        <v>54.5</v>
      </c>
      <c r="AS13" s="48" t="s">
        <v>377</v>
      </c>
      <c r="AT13" s="109">
        <v>340</v>
      </c>
      <c r="AU13" s="109">
        <v>327</v>
      </c>
      <c r="AV13" s="109">
        <f t="shared" si="7"/>
        <v>667</v>
      </c>
      <c r="AW13" s="109">
        <f t="shared" si="8"/>
        <v>55.583333333333336</v>
      </c>
      <c r="AX13" s="135" t="s">
        <v>377</v>
      </c>
    </row>
    <row r="14" spans="1:50" ht="15.95" customHeight="1">
      <c r="A14" s="95">
        <v>7</v>
      </c>
      <c r="B14" s="95">
        <v>7</v>
      </c>
      <c r="C14" s="75" t="s">
        <v>157</v>
      </c>
      <c r="D14" s="109">
        <v>7.5</v>
      </c>
      <c r="E14" s="109">
        <v>4</v>
      </c>
      <c r="F14" s="109">
        <v>4</v>
      </c>
      <c r="G14" s="109">
        <v>50</v>
      </c>
      <c r="H14" s="109">
        <f t="shared" si="0"/>
        <v>65.5</v>
      </c>
      <c r="I14" s="109" t="s">
        <v>379</v>
      </c>
      <c r="J14" s="109">
        <v>8</v>
      </c>
      <c r="K14" s="109">
        <v>4</v>
      </c>
      <c r="L14" s="109">
        <v>4</v>
      </c>
      <c r="M14" s="109">
        <v>45</v>
      </c>
      <c r="N14" s="109">
        <f t="shared" si="1"/>
        <v>61</v>
      </c>
      <c r="O14" s="109" t="s">
        <v>377</v>
      </c>
      <c r="P14" s="109">
        <v>4</v>
      </c>
      <c r="Q14" s="109">
        <v>4</v>
      </c>
      <c r="R14" s="109">
        <v>4</v>
      </c>
      <c r="S14" s="109">
        <v>43</v>
      </c>
      <c r="T14" s="109">
        <f t="shared" si="2"/>
        <v>55</v>
      </c>
      <c r="U14" s="109" t="s">
        <v>377</v>
      </c>
      <c r="V14" s="109">
        <v>8</v>
      </c>
      <c r="W14" s="109">
        <v>5</v>
      </c>
      <c r="X14" s="109">
        <v>5</v>
      </c>
      <c r="Y14" s="109">
        <v>49</v>
      </c>
      <c r="Z14" s="10">
        <f t="shared" si="3"/>
        <v>67</v>
      </c>
      <c r="AA14" s="109" t="s">
        <v>379</v>
      </c>
      <c r="AB14" s="109">
        <v>9</v>
      </c>
      <c r="AC14" s="109">
        <v>5</v>
      </c>
      <c r="AD14" s="109">
        <v>5</v>
      </c>
      <c r="AE14" s="109">
        <v>54</v>
      </c>
      <c r="AF14" s="10">
        <f t="shared" si="4"/>
        <v>73</v>
      </c>
      <c r="AG14" s="134" t="s">
        <v>381</v>
      </c>
      <c r="AH14" s="109">
        <v>6</v>
      </c>
      <c r="AI14" s="109">
        <v>5</v>
      </c>
      <c r="AJ14" s="109">
        <v>5</v>
      </c>
      <c r="AK14" s="109">
        <v>49</v>
      </c>
      <c r="AL14" s="109">
        <f t="shared" si="5"/>
        <v>65</v>
      </c>
      <c r="AM14" s="109" t="s">
        <v>379</v>
      </c>
      <c r="AN14" s="135" t="s">
        <v>380</v>
      </c>
      <c r="AO14" s="109" t="s">
        <v>387</v>
      </c>
      <c r="AP14" s="135" t="s">
        <v>375</v>
      </c>
      <c r="AQ14" s="109">
        <v>386.5</v>
      </c>
      <c r="AR14" s="56">
        <f t="shared" si="6"/>
        <v>64.416666666666671</v>
      </c>
      <c r="AS14" s="48" t="s">
        <v>379</v>
      </c>
      <c r="AT14" s="109">
        <v>400.5</v>
      </c>
      <c r="AU14" s="109">
        <v>386.5</v>
      </c>
      <c r="AV14" s="109">
        <f t="shared" si="7"/>
        <v>787</v>
      </c>
      <c r="AW14" s="109">
        <f t="shared" si="8"/>
        <v>65.583333333333329</v>
      </c>
      <c r="AX14" s="135" t="s">
        <v>379</v>
      </c>
    </row>
    <row r="15" spans="1:50" ht="15.95" customHeight="1">
      <c r="A15" s="95">
        <v>8</v>
      </c>
      <c r="B15" s="95">
        <v>8</v>
      </c>
      <c r="C15" s="75" t="s">
        <v>53</v>
      </c>
      <c r="D15" s="109">
        <v>7.5</v>
      </c>
      <c r="E15" s="109">
        <v>4</v>
      </c>
      <c r="F15" s="109">
        <v>4</v>
      </c>
      <c r="G15" s="109">
        <v>28</v>
      </c>
      <c r="H15" s="109">
        <f t="shared" si="0"/>
        <v>43.5</v>
      </c>
      <c r="I15" s="109" t="s">
        <v>376</v>
      </c>
      <c r="J15" s="109">
        <v>7</v>
      </c>
      <c r="K15" s="109">
        <v>4</v>
      </c>
      <c r="L15" s="109">
        <v>4</v>
      </c>
      <c r="M15" s="109">
        <v>32</v>
      </c>
      <c r="N15" s="109">
        <f t="shared" si="1"/>
        <v>47</v>
      </c>
      <c r="O15" s="109" t="s">
        <v>376</v>
      </c>
      <c r="P15" s="109">
        <v>5</v>
      </c>
      <c r="Q15" s="109">
        <v>4</v>
      </c>
      <c r="R15" s="109">
        <v>4</v>
      </c>
      <c r="S15" s="109">
        <v>32</v>
      </c>
      <c r="T15" s="109">
        <f t="shared" si="2"/>
        <v>45</v>
      </c>
      <c r="U15" s="109" t="s">
        <v>376</v>
      </c>
      <c r="V15" s="109">
        <v>10</v>
      </c>
      <c r="W15" s="109">
        <v>5</v>
      </c>
      <c r="X15" s="109">
        <v>5</v>
      </c>
      <c r="Y15" s="109">
        <v>35</v>
      </c>
      <c r="Z15" s="10">
        <f t="shared" si="3"/>
        <v>55</v>
      </c>
      <c r="AA15" s="109" t="s">
        <v>376</v>
      </c>
      <c r="AB15" s="109">
        <v>8</v>
      </c>
      <c r="AC15" s="109">
        <v>4</v>
      </c>
      <c r="AD15" s="109">
        <v>4</v>
      </c>
      <c r="AE15" s="109">
        <v>41</v>
      </c>
      <c r="AF15" s="10">
        <f t="shared" si="4"/>
        <v>57</v>
      </c>
      <c r="AG15" s="134" t="s">
        <v>377</v>
      </c>
      <c r="AH15" s="109">
        <v>9</v>
      </c>
      <c r="AI15" s="109">
        <v>4.5</v>
      </c>
      <c r="AJ15" s="109">
        <v>4.5</v>
      </c>
      <c r="AK15" s="109">
        <v>53</v>
      </c>
      <c r="AL15" s="109">
        <f t="shared" si="5"/>
        <v>71</v>
      </c>
      <c r="AM15" s="109" t="s">
        <v>381</v>
      </c>
      <c r="AN15" s="135" t="s">
        <v>381</v>
      </c>
      <c r="AO15" s="109" t="s">
        <v>387</v>
      </c>
      <c r="AP15" s="135" t="s">
        <v>375</v>
      </c>
      <c r="AQ15" s="109">
        <v>318.5</v>
      </c>
      <c r="AR15" s="56">
        <f t="shared" si="6"/>
        <v>53.083333333333336</v>
      </c>
      <c r="AS15" s="48" t="s">
        <v>377</v>
      </c>
      <c r="AT15" s="109">
        <v>299</v>
      </c>
      <c r="AU15" s="109">
        <v>318.5</v>
      </c>
      <c r="AV15" s="109">
        <f t="shared" si="7"/>
        <v>617.5</v>
      </c>
      <c r="AW15" s="109">
        <f t="shared" si="8"/>
        <v>51.458333333333336</v>
      </c>
      <c r="AX15" s="135" t="s">
        <v>377</v>
      </c>
    </row>
    <row r="16" spans="1:50" ht="15.95" customHeight="1">
      <c r="A16" s="95">
        <v>9</v>
      </c>
      <c r="B16" s="95">
        <v>9</v>
      </c>
      <c r="C16" s="110" t="s">
        <v>158</v>
      </c>
      <c r="D16" s="109">
        <v>10</v>
      </c>
      <c r="E16" s="109">
        <v>5</v>
      </c>
      <c r="F16" s="109">
        <v>5</v>
      </c>
      <c r="G16" s="109">
        <v>79</v>
      </c>
      <c r="H16" s="109">
        <f t="shared" si="0"/>
        <v>99</v>
      </c>
      <c r="I16" s="109" t="s">
        <v>375</v>
      </c>
      <c r="J16" s="109">
        <v>10</v>
      </c>
      <c r="K16" s="109">
        <v>5</v>
      </c>
      <c r="L16" s="109">
        <v>5</v>
      </c>
      <c r="M16" s="109">
        <v>80</v>
      </c>
      <c r="N16" s="109">
        <f t="shared" si="1"/>
        <v>100</v>
      </c>
      <c r="O16" s="109" t="s">
        <v>375</v>
      </c>
      <c r="P16" s="109">
        <v>10</v>
      </c>
      <c r="Q16" s="109">
        <v>5</v>
      </c>
      <c r="R16" s="109">
        <v>5</v>
      </c>
      <c r="S16" s="109">
        <v>80</v>
      </c>
      <c r="T16" s="109">
        <f t="shared" si="2"/>
        <v>100</v>
      </c>
      <c r="U16" s="109" t="s">
        <v>375</v>
      </c>
      <c r="V16" s="109">
        <v>10</v>
      </c>
      <c r="W16" s="109">
        <v>5</v>
      </c>
      <c r="X16" s="109">
        <v>5</v>
      </c>
      <c r="Y16" s="109">
        <v>80</v>
      </c>
      <c r="Z16" s="10">
        <f t="shared" si="3"/>
        <v>100</v>
      </c>
      <c r="AA16" s="109" t="s">
        <v>375</v>
      </c>
      <c r="AB16" s="109">
        <v>10</v>
      </c>
      <c r="AC16" s="109">
        <v>5</v>
      </c>
      <c r="AD16" s="109">
        <v>5</v>
      </c>
      <c r="AE16" s="109">
        <v>80</v>
      </c>
      <c r="AF16" s="10">
        <f t="shared" si="4"/>
        <v>100</v>
      </c>
      <c r="AG16" s="134" t="s">
        <v>375</v>
      </c>
      <c r="AH16" s="109">
        <v>10</v>
      </c>
      <c r="AI16" s="109">
        <v>5</v>
      </c>
      <c r="AJ16" s="109">
        <v>5</v>
      </c>
      <c r="AK16" s="109">
        <v>80</v>
      </c>
      <c r="AL16" s="109">
        <f t="shared" si="5"/>
        <v>100</v>
      </c>
      <c r="AM16" s="109" t="s">
        <v>375</v>
      </c>
      <c r="AN16" s="135" t="s">
        <v>375</v>
      </c>
      <c r="AO16" s="109" t="s">
        <v>386</v>
      </c>
      <c r="AP16" s="135" t="s">
        <v>375</v>
      </c>
      <c r="AQ16" s="109">
        <v>599</v>
      </c>
      <c r="AR16" s="56">
        <f t="shared" si="6"/>
        <v>99.833333333333329</v>
      </c>
      <c r="AS16" s="48" t="s">
        <v>375</v>
      </c>
      <c r="AT16" s="109">
        <v>598</v>
      </c>
      <c r="AU16" s="109">
        <v>599</v>
      </c>
      <c r="AV16" s="109">
        <f t="shared" si="7"/>
        <v>1197</v>
      </c>
      <c r="AW16" s="109">
        <f t="shared" si="8"/>
        <v>99.75</v>
      </c>
      <c r="AX16" s="135" t="s">
        <v>375</v>
      </c>
    </row>
    <row r="17" spans="1:50" ht="15.95" customHeight="1">
      <c r="A17" s="95">
        <v>10</v>
      </c>
      <c r="B17" s="95">
        <v>10</v>
      </c>
      <c r="C17" s="75" t="s">
        <v>51</v>
      </c>
      <c r="D17" s="109">
        <v>9.5</v>
      </c>
      <c r="E17" s="109">
        <v>4</v>
      </c>
      <c r="F17" s="109">
        <v>4</v>
      </c>
      <c r="G17" s="109">
        <v>50</v>
      </c>
      <c r="H17" s="109">
        <f t="shared" si="0"/>
        <v>67.5</v>
      </c>
      <c r="I17" s="109" t="s">
        <v>379</v>
      </c>
      <c r="J17" s="109">
        <v>9</v>
      </c>
      <c r="K17" s="109">
        <v>4</v>
      </c>
      <c r="L17" s="109">
        <v>4</v>
      </c>
      <c r="M17" s="109">
        <v>60</v>
      </c>
      <c r="N17" s="109">
        <f t="shared" si="1"/>
        <v>77</v>
      </c>
      <c r="O17" s="109" t="s">
        <v>381</v>
      </c>
      <c r="P17" s="109">
        <v>5</v>
      </c>
      <c r="Q17" s="109">
        <v>4</v>
      </c>
      <c r="R17" s="109">
        <v>4</v>
      </c>
      <c r="S17" s="109">
        <v>45</v>
      </c>
      <c r="T17" s="109">
        <f t="shared" si="2"/>
        <v>58</v>
      </c>
      <c r="U17" s="109" t="s">
        <v>377</v>
      </c>
      <c r="V17" s="109">
        <v>10</v>
      </c>
      <c r="W17" s="109">
        <v>5</v>
      </c>
      <c r="X17" s="109">
        <v>5</v>
      </c>
      <c r="Y17" s="109">
        <v>51</v>
      </c>
      <c r="Z17" s="10">
        <f t="shared" si="3"/>
        <v>71</v>
      </c>
      <c r="AA17" s="109" t="s">
        <v>381</v>
      </c>
      <c r="AB17" s="109">
        <v>10</v>
      </c>
      <c r="AC17" s="109">
        <v>4</v>
      </c>
      <c r="AD17" s="109">
        <v>5</v>
      </c>
      <c r="AE17" s="109">
        <v>62</v>
      </c>
      <c r="AF17" s="10">
        <f t="shared" si="4"/>
        <v>81</v>
      </c>
      <c r="AG17" s="134" t="s">
        <v>380</v>
      </c>
      <c r="AH17" s="109">
        <v>10</v>
      </c>
      <c r="AI17" s="109">
        <v>4.5</v>
      </c>
      <c r="AJ17" s="109">
        <v>4.5</v>
      </c>
      <c r="AK17" s="109">
        <v>45</v>
      </c>
      <c r="AL17" s="109">
        <f t="shared" si="5"/>
        <v>64</v>
      </c>
      <c r="AM17" s="109" t="s">
        <v>379</v>
      </c>
      <c r="AN17" s="135" t="s">
        <v>379</v>
      </c>
      <c r="AO17" s="135" t="s">
        <v>386</v>
      </c>
      <c r="AP17" s="135" t="s">
        <v>375</v>
      </c>
      <c r="AQ17" s="109">
        <v>418.5</v>
      </c>
      <c r="AR17" s="56">
        <f t="shared" si="6"/>
        <v>69.75</v>
      </c>
      <c r="AS17" s="48" t="s">
        <v>379</v>
      </c>
      <c r="AT17" s="109">
        <v>380.5</v>
      </c>
      <c r="AU17" s="109">
        <v>418.5</v>
      </c>
      <c r="AV17" s="109">
        <f t="shared" si="7"/>
        <v>799</v>
      </c>
      <c r="AW17" s="109">
        <f t="shared" si="8"/>
        <v>66.583333333333329</v>
      </c>
      <c r="AX17" s="135" t="s">
        <v>379</v>
      </c>
    </row>
    <row r="18" spans="1:50" ht="15.95" customHeight="1">
      <c r="A18" s="95">
        <v>11</v>
      </c>
      <c r="B18" s="95">
        <v>11</v>
      </c>
      <c r="C18" s="110" t="s">
        <v>57</v>
      </c>
      <c r="D18" s="109">
        <v>10</v>
      </c>
      <c r="E18" s="109">
        <v>5</v>
      </c>
      <c r="F18" s="109">
        <v>5</v>
      </c>
      <c r="G18" s="109">
        <v>70</v>
      </c>
      <c r="H18" s="109">
        <f t="shared" si="0"/>
        <v>90</v>
      </c>
      <c r="I18" s="109" t="s">
        <v>380</v>
      </c>
      <c r="J18" s="109">
        <v>10</v>
      </c>
      <c r="K18" s="109">
        <v>5</v>
      </c>
      <c r="L18" s="109">
        <v>5</v>
      </c>
      <c r="M18" s="109">
        <v>75</v>
      </c>
      <c r="N18" s="109">
        <f t="shared" si="1"/>
        <v>95</v>
      </c>
      <c r="O18" s="109" t="s">
        <v>375</v>
      </c>
      <c r="P18" s="109">
        <v>9</v>
      </c>
      <c r="Q18" s="109">
        <v>5</v>
      </c>
      <c r="R18" s="109">
        <v>5</v>
      </c>
      <c r="S18" s="109">
        <v>73</v>
      </c>
      <c r="T18" s="109">
        <f t="shared" si="2"/>
        <v>92</v>
      </c>
      <c r="U18" s="109" t="s">
        <v>375</v>
      </c>
      <c r="V18" s="109">
        <v>10</v>
      </c>
      <c r="W18" s="109">
        <v>5</v>
      </c>
      <c r="X18" s="109">
        <v>5</v>
      </c>
      <c r="Y18" s="109">
        <v>61</v>
      </c>
      <c r="Z18" s="10">
        <f t="shared" si="3"/>
        <v>81</v>
      </c>
      <c r="AA18" s="109" t="s">
        <v>380</v>
      </c>
      <c r="AB18" s="109">
        <v>10</v>
      </c>
      <c r="AC18" s="109">
        <v>5</v>
      </c>
      <c r="AD18" s="109">
        <v>5</v>
      </c>
      <c r="AE18" s="109">
        <v>79</v>
      </c>
      <c r="AF18" s="10">
        <f t="shared" si="4"/>
        <v>99</v>
      </c>
      <c r="AG18" s="134" t="s">
        <v>375</v>
      </c>
      <c r="AH18" s="109">
        <v>10</v>
      </c>
      <c r="AI18" s="109">
        <v>5</v>
      </c>
      <c r="AJ18" s="109">
        <v>5</v>
      </c>
      <c r="AK18" s="109">
        <v>77</v>
      </c>
      <c r="AL18" s="109">
        <f t="shared" si="5"/>
        <v>97</v>
      </c>
      <c r="AM18" s="109" t="s">
        <v>375</v>
      </c>
      <c r="AN18" s="135" t="s">
        <v>380</v>
      </c>
      <c r="AO18" s="109" t="s">
        <v>386</v>
      </c>
      <c r="AP18" s="135" t="s">
        <v>375</v>
      </c>
      <c r="AQ18" s="109">
        <v>554</v>
      </c>
      <c r="AR18" s="56">
        <f t="shared" si="6"/>
        <v>92.333333333333329</v>
      </c>
      <c r="AS18" s="48" t="s">
        <v>375</v>
      </c>
      <c r="AT18" s="109">
        <v>510.5</v>
      </c>
      <c r="AU18" s="109">
        <v>554</v>
      </c>
      <c r="AV18" s="109">
        <f t="shared" si="7"/>
        <v>1064.5</v>
      </c>
      <c r="AW18" s="109">
        <f t="shared" si="8"/>
        <v>88.708333333333329</v>
      </c>
      <c r="AX18" s="135" t="s">
        <v>380</v>
      </c>
    </row>
    <row r="19" spans="1:50" ht="15.95" customHeight="1">
      <c r="A19" s="95">
        <v>12</v>
      </c>
      <c r="B19" s="36">
        <v>12</v>
      </c>
      <c r="C19" s="75" t="s">
        <v>159</v>
      </c>
      <c r="D19" s="109">
        <v>10</v>
      </c>
      <c r="E19" s="109">
        <v>5</v>
      </c>
      <c r="F19" s="109">
        <v>5</v>
      </c>
      <c r="G19" s="109">
        <v>75</v>
      </c>
      <c r="H19" s="109">
        <f t="shared" si="0"/>
        <v>95</v>
      </c>
      <c r="I19" s="109" t="s">
        <v>375</v>
      </c>
      <c r="J19" s="109">
        <v>10</v>
      </c>
      <c r="K19" s="109">
        <v>5</v>
      </c>
      <c r="L19" s="109">
        <v>5</v>
      </c>
      <c r="M19" s="109">
        <v>79</v>
      </c>
      <c r="N19" s="109">
        <f t="shared" si="1"/>
        <v>99</v>
      </c>
      <c r="O19" s="109" t="s">
        <v>375</v>
      </c>
      <c r="P19" s="109">
        <v>10</v>
      </c>
      <c r="Q19" s="109">
        <v>5</v>
      </c>
      <c r="R19" s="109">
        <v>5</v>
      </c>
      <c r="S19" s="109">
        <v>78</v>
      </c>
      <c r="T19" s="109">
        <f t="shared" si="2"/>
        <v>98</v>
      </c>
      <c r="U19" s="109" t="s">
        <v>375</v>
      </c>
      <c r="V19" s="109">
        <v>10</v>
      </c>
      <c r="W19" s="109">
        <v>5</v>
      </c>
      <c r="X19" s="109">
        <v>5</v>
      </c>
      <c r="Y19" s="109">
        <v>66</v>
      </c>
      <c r="Z19" s="10">
        <f t="shared" si="3"/>
        <v>86</v>
      </c>
      <c r="AA19" s="109" t="s">
        <v>380</v>
      </c>
      <c r="AB19" s="109">
        <v>10</v>
      </c>
      <c r="AC19" s="109">
        <v>5</v>
      </c>
      <c r="AD19" s="109">
        <v>5</v>
      </c>
      <c r="AE19" s="109">
        <v>79</v>
      </c>
      <c r="AF19" s="10">
        <f t="shared" si="4"/>
        <v>99</v>
      </c>
      <c r="AG19" s="134" t="s">
        <v>375</v>
      </c>
      <c r="AH19" s="109">
        <v>10</v>
      </c>
      <c r="AI19" s="109">
        <v>5</v>
      </c>
      <c r="AJ19" s="109">
        <v>5</v>
      </c>
      <c r="AK19" s="109">
        <v>80</v>
      </c>
      <c r="AL19" s="109">
        <f t="shared" si="5"/>
        <v>100</v>
      </c>
      <c r="AM19" s="109" t="s">
        <v>375</v>
      </c>
      <c r="AN19" s="135" t="s">
        <v>375</v>
      </c>
      <c r="AO19" s="109" t="s">
        <v>386</v>
      </c>
      <c r="AP19" s="135" t="s">
        <v>375</v>
      </c>
      <c r="AQ19" s="109">
        <v>577</v>
      </c>
      <c r="AR19" s="56">
        <f t="shared" si="6"/>
        <v>96.166666666666671</v>
      </c>
      <c r="AS19" s="48" t="s">
        <v>375</v>
      </c>
      <c r="AT19" s="109">
        <v>564</v>
      </c>
      <c r="AU19" s="109">
        <v>577</v>
      </c>
      <c r="AV19" s="109">
        <f t="shared" si="7"/>
        <v>1141</v>
      </c>
      <c r="AW19" s="109">
        <f t="shared" si="8"/>
        <v>95.083333333333329</v>
      </c>
      <c r="AX19" s="135" t="s">
        <v>375</v>
      </c>
    </row>
    <row r="20" spans="1:50" ht="15.95" customHeight="1">
      <c r="A20" s="95">
        <v>13</v>
      </c>
      <c r="B20" s="95">
        <v>13</v>
      </c>
      <c r="C20" s="75" t="s">
        <v>52</v>
      </c>
      <c r="D20" s="109">
        <v>4</v>
      </c>
      <c r="E20" s="109">
        <v>4</v>
      </c>
      <c r="F20" s="109">
        <v>3</v>
      </c>
      <c r="G20" s="109">
        <v>29</v>
      </c>
      <c r="H20" s="109">
        <f t="shared" si="0"/>
        <v>40</v>
      </c>
      <c r="I20" s="109" t="s">
        <v>378</v>
      </c>
      <c r="J20" s="109">
        <v>7</v>
      </c>
      <c r="K20" s="109">
        <v>3</v>
      </c>
      <c r="L20" s="109">
        <v>3</v>
      </c>
      <c r="M20" s="109">
        <v>27</v>
      </c>
      <c r="N20" s="109">
        <f t="shared" si="1"/>
        <v>40</v>
      </c>
      <c r="O20" s="109" t="s">
        <v>376</v>
      </c>
      <c r="P20" s="109">
        <v>3</v>
      </c>
      <c r="Q20" s="109">
        <v>4</v>
      </c>
      <c r="R20" s="109">
        <v>4</v>
      </c>
      <c r="S20" s="109">
        <v>27</v>
      </c>
      <c r="T20" s="109">
        <f t="shared" si="2"/>
        <v>38</v>
      </c>
      <c r="U20" s="109" t="s">
        <v>378</v>
      </c>
      <c r="V20" s="109">
        <v>5</v>
      </c>
      <c r="W20" s="109">
        <v>4</v>
      </c>
      <c r="X20" s="109">
        <v>4</v>
      </c>
      <c r="Y20" s="109">
        <v>30</v>
      </c>
      <c r="Z20" s="10">
        <f t="shared" si="3"/>
        <v>43</v>
      </c>
      <c r="AA20" s="109" t="s">
        <v>376</v>
      </c>
      <c r="AB20" s="109">
        <v>8</v>
      </c>
      <c r="AC20" s="109">
        <v>4</v>
      </c>
      <c r="AD20" s="109">
        <v>4</v>
      </c>
      <c r="AE20" s="109">
        <v>35</v>
      </c>
      <c r="AF20" s="10">
        <f t="shared" si="4"/>
        <v>51</v>
      </c>
      <c r="AG20" s="134" t="s">
        <v>377</v>
      </c>
      <c r="AH20" s="109">
        <v>7</v>
      </c>
      <c r="AI20" s="109">
        <v>4</v>
      </c>
      <c r="AJ20" s="109">
        <v>4</v>
      </c>
      <c r="AK20" s="109">
        <v>29</v>
      </c>
      <c r="AL20" s="109">
        <f t="shared" si="5"/>
        <v>44</v>
      </c>
      <c r="AM20" s="109" t="s">
        <v>376</v>
      </c>
      <c r="AN20" s="135" t="s">
        <v>379</v>
      </c>
      <c r="AO20" s="109" t="s">
        <v>387</v>
      </c>
      <c r="AP20" s="135" t="s">
        <v>380</v>
      </c>
      <c r="AQ20" s="109">
        <v>256</v>
      </c>
      <c r="AR20" s="56">
        <f t="shared" si="6"/>
        <v>42.666666666666664</v>
      </c>
      <c r="AS20" s="48" t="s">
        <v>376</v>
      </c>
      <c r="AT20" s="109">
        <v>246</v>
      </c>
      <c r="AU20" s="109">
        <v>256</v>
      </c>
      <c r="AV20" s="109">
        <f t="shared" si="7"/>
        <v>502</v>
      </c>
      <c r="AW20" s="109">
        <f t="shared" si="8"/>
        <v>41.833333333333336</v>
      </c>
      <c r="AX20" s="135" t="s">
        <v>376</v>
      </c>
    </row>
    <row r="21" spans="1:50" ht="15.95" customHeight="1">
      <c r="A21" s="95">
        <v>14</v>
      </c>
      <c r="B21" s="95">
        <v>14</v>
      </c>
      <c r="C21" s="9" t="s">
        <v>49</v>
      </c>
      <c r="D21" s="109">
        <v>10</v>
      </c>
      <c r="E21" s="109">
        <v>5</v>
      </c>
      <c r="F21" s="109">
        <v>5</v>
      </c>
      <c r="G21" s="109">
        <v>66</v>
      </c>
      <c r="H21" s="109">
        <f t="shared" si="0"/>
        <v>86</v>
      </c>
      <c r="I21" s="109" t="s">
        <v>380</v>
      </c>
      <c r="J21" s="109">
        <v>10</v>
      </c>
      <c r="K21" s="109">
        <v>5</v>
      </c>
      <c r="L21" s="109">
        <v>5</v>
      </c>
      <c r="M21" s="109">
        <v>74</v>
      </c>
      <c r="N21" s="109">
        <f t="shared" si="1"/>
        <v>94</v>
      </c>
      <c r="O21" s="109" t="s">
        <v>375</v>
      </c>
      <c r="P21" s="109">
        <v>9</v>
      </c>
      <c r="Q21" s="109">
        <v>5</v>
      </c>
      <c r="R21" s="109">
        <v>5</v>
      </c>
      <c r="S21" s="109">
        <v>69</v>
      </c>
      <c r="T21" s="109">
        <f t="shared" si="2"/>
        <v>88</v>
      </c>
      <c r="U21" s="109" t="s">
        <v>380</v>
      </c>
      <c r="V21" s="109">
        <v>10</v>
      </c>
      <c r="W21" s="109">
        <v>5</v>
      </c>
      <c r="X21" s="109">
        <v>5</v>
      </c>
      <c r="Y21" s="109">
        <v>73</v>
      </c>
      <c r="Z21" s="10">
        <f t="shared" si="3"/>
        <v>93</v>
      </c>
      <c r="AA21" s="109" t="s">
        <v>375</v>
      </c>
      <c r="AB21" s="109">
        <v>10</v>
      </c>
      <c r="AC21" s="109">
        <v>5</v>
      </c>
      <c r="AD21" s="109">
        <v>5</v>
      </c>
      <c r="AE21" s="109">
        <v>76</v>
      </c>
      <c r="AF21" s="10">
        <f t="shared" si="4"/>
        <v>96</v>
      </c>
      <c r="AG21" s="134" t="s">
        <v>375</v>
      </c>
      <c r="AH21" s="109">
        <v>10</v>
      </c>
      <c r="AI21" s="109">
        <v>5</v>
      </c>
      <c r="AJ21" s="109">
        <v>5</v>
      </c>
      <c r="AK21" s="109">
        <v>77</v>
      </c>
      <c r="AL21" s="109">
        <f t="shared" si="5"/>
        <v>97</v>
      </c>
      <c r="AM21" s="109" t="s">
        <v>375</v>
      </c>
      <c r="AN21" s="135" t="s">
        <v>381</v>
      </c>
      <c r="AO21" s="109" t="s">
        <v>386</v>
      </c>
      <c r="AP21" s="135" t="s">
        <v>375</v>
      </c>
      <c r="AQ21" s="109">
        <v>554</v>
      </c>
      <c r="AR21" s="56">
        <f t="shared" si="6"/>
        <v>92.333333333333329</v>
      </c>
      <c r="AS21" s="48" t="s">
        <v>375</v>
      </c>
      <c r="AT21" s="109">
        <v>567</v>
      </c>
      <c r="AU21" s="109">
        <v>554</v>
      </c>
      <c r="AV21" s="109">
        <f t="shared" si="7"/>
        <v>1121</v>
      </c>
      <c r="AW21" s="109">
        <f t="shared" si="8"/>
        <v>93.416666666666671</v>
      </c>
      <c r="AX21" s="135" t="s">
        <v>375</v>
      </c>
    </row>
    <row r="22" spans="1:50" ht="15.95" customHeight="1">
      <c r="A22" s="95">
        <v>15</v>
      </c>
      <c r="B22" s="95">
        <v>15</v>
      </c>
      <c r="C22" s="9" t="s">
        <v>119</v>
      </c>
      <c r="D22" s="109">
        <v>9.5</v>
      </c>
      <c r="E22" s="109">
        <v>5</v>
      </c>
      <c r="F22" s="109">
        <v>5</v>
      </c>
      <c r="G22" s="109">
        <v>73</v>
      </c>
      <c r="H22" s="109">
        <f t="shared" si="0"/>
        <v>92.5</v>
      </c>
      <c r="I22" s="109" t="s">
        <v>375</v>
      </c>
      <c r="J22" s="109">
        <v>10</v>
      </c>
      <c r="K22" s="109">
        <v>5</v>
      </c>
      <c r="L22" s="109">
        <v>5</v>
      </c>
      <c r="M22" s="109">
        <v>77</v>
      </c>
      <c r="N22" s="109">
        <f t="shared" si="1"/>
        <v>97</v>
      </c>
      <c r="O22" s="109" t="s">
        <v>375</v>
      </c>
      <c r="P22" s="109">
        <v>10</v>
      </c>
      <c r="Q22" s="109">
        <v>5</v>
      </c>
      <c r="R22" s="109">
        <v>5</v>
      </c>
      <c r="S22" s="109">
        <v>74</v>
      </c>
      <c r="T22" s="109">
        <f t="shared" si="2"/>
        <v>94</v>
      </c>
      <c r="U22" s="109" t="s">
        <v>375</v>
      </c>
      <c r="V22" s="109">
        <v>10</v>
      </c>
      <c r="W22" s="109">
        <v>5</v>
      </c>
      <c r="X22" s="109">
        <v>5</v>
      </c>
      <c r="Y22" s="109">
        <v>71</v>
      </c>
      <c r="Z22" s="10">
        <f t="shared" si="3"/>
        <v>91</v>
      </c>
      <c r="AA22" s="109" t="s">
        <v>375</v>
      </c>
      <c r="AB22" s="109">
        <v>10</v>
      </c>
      <c r="AC22" s="109">
        <v>5</v>
      </c>
      <c r="AD22" s="109">
        <v>5</v>
      </c>
      <c r="AE22" s="109">
        <v>78</v>
      </c>
      <c r="AF22" s="10">
        <f t="shared" si="4"/>
        <v>98</v>
      </c>
      <c r="AG22" s="134" t="s">
        <v>375</v>
      </c>
      <c r="AH22" s="109">
        <v>10</v>
      </c>
      <c r="AI22" s="109">
        <v>5</v>
      </c>
      <c r="AJ22" s="109">
        <v>5</v>
      </c>
      <c r="AK22" s="109">
        <v>80</v>
      </c>
      <c r="AL22" s="109">
        <f t="shared" si="5"/>
        <v>100</v>
      </c>
      <c r="AM22" s="109" t="s">
        <v>388</v>
      </c>
      <c r="AN22" s="135" t="s">
        <v>380</v>
      </c>
      <c r="AO22" s="109" t="s">
        <v>387</v>
      </c>
      <c r="AP22" s="135" t="s">
        <v>375</v>
      </c>
      <c r="AQ22" s="109">
        <v>572.5</v>
      </c>
      <c r="AR22" s="56">
        <f t="shared" si="6"/>
        <v>95.416666666666671</v>
      </c>
      <c r="AS22" s="48" t="s">
        <v>375</v>
      </c>
      <c r="AT22" s="109">
        <v>565</v>
      </c>
      <c r="AU22" s="109">
        <v>572.5</v>
      </c>
      <c r="AV22" s="109">
        <f t="shared" si="7"/>
        <v>1137.5</v>
      </c>
      <c r="AW22" s="109">
        <f t="shared" si="8"/>
        <v>94.791666666666671</v>
      </c>
      <c r="AX22" s="135" t="s">
        <v>375</v>
      </c>
    </row>
    <row r="23" spans="1:50" ht="15.95" customHeight="1">
      <c r="A23" s="95">
        <v>16</v>
      </c>
      <c r="B23" s="95">
        <v>16</v>
      </c>
      <c r="C23" s="9" t="s">
        <v>74</v>
      </c>
      <c r="D23" s="109">
        <v>9.5</v>
      </c>
      <c r="E23" s="109">
        <v>5</v>
      </c>
      <c r="F23" s="109">
        <v>5</v>
      </c>
      <c r="G23" s="109">
        <v>66</v>
      </c>
      <c r="H23" s="109">
        <f t="shared" si="0"/>
        <v>85.5</v>
      </c>
      <c r="I23" s="109" t="s">
        <v>380</v>
      </c>
      <c r="J23" s="109">
        <v>10</v>
      </c>
      <c r="K23" s="109">
        <v>5</v>
      </c>
      <c r="L23" s="109">
        <v>5</v>
      </c>
      <c r="M23" s="109">
        <v>77</v>
      </c>
      <c r="N23" s="109">
        <f t="shared" si="1"/>
        <v>97</v>
      </c>
      <c r="O23" s="109" t="s">
        <v>375</v>
      </c>
      <c r="P23" s="109">
        <v>10</v>
      </c>
      <c r="Q23" s="109">
        <v>5</v>
      </c>
      <c r="R23" s="109">
        <v>5</v>
      </c>
      <c r="S23" s="109">
        <v>72</v>
      </c>
      <c r="T23" s="109">
        <f t="shared" si="2"/>
        <v>92</v>
      </c>
      <c r="U23" s="109" t="s">
        <v>375</v>
      </c>
      <c r="V23" s="109">
        <v>10</v>
      </c>
      <c r="W23" s="109">
        <v>5</v>
      </c>
      <c r="X23" s="109">
        <v>5</v>
      </c>
      <c r="Y23" s="109">
        <v>63</v>
      </c>
      <c r="Z23" s="10">
        <f t="shared" si="3"/>
        <v>83</v>
      </c>
      <c r="AA23" s="109" t="s">
        <v>380</v>
      </c>
      <c r="AB23" s="109">
        <v>10</v>
      </c>
      <c r="AC23" s="109">
        <v>5</v>
      </c>
      <c r="AD23" s="109">
        <v>5</v>
      </c>
      <c r="AE23" s="109">
        <v>75</v>
      </c>
      <c r="AF23" s="10">
        <f t="shared" si="4"/>
        <v>95</v>
      </c>
      <c r="AG23" s="134" t="s">
        <v>375</v>
      </c>
      <c r="AH23" s="109">
        <v>10</v>
      </c>
      <c r="AI23" s="109">
        <v>5</v>
      </c>
      <c r="AJ23" s="109">
        <v>5</v>
      </c>
      <c r="AK23" s="109">
        <v>76</v>
      </c>
      <c r="AL23" s="109">
        <f t="shared" si="5"/>
        <v>96</v>
      </c>
      <c r="AM23" s="109" t="s">
        <v>375</v>
      </c>
      <c r="AN23" s="135" t="s">
        <v>381</v>
      </c>
      <c r="AO23" s="109" t="s">
        <v>387</v>
      </c>
      <c r="AP23" s="135" t="s">
        <v>375</v>
      </c>
      <c r="AQ23" s="109">
        <v>548.5</v>
      </c>
      <c r="AR23" s="56">
        <f t="shared" si="6"/>
        <v>91.416666666666671</v>
      </c>
      <c r="AS23" s="48" t="s">
        <v>375</v>
      </c>
      <c r="AT23" s="109">
        <v>498.5</v>
      </c>
      <c r="AU23" s="109">
        <v>548.5</v>
      </c>
      <c r="AV23" s="109">
        <f t="shared" si="7"/>
        <v>1047</v>
      </c>
      <c r="AW23" s="109">
        <f t="shared" si="8"/>
        <v>87.25</v>
      </c>
      <c r="AX23" s="135" t="s">
        <v>380</v>
      </c>
    </row>
    <row r="24" spans="1:50" s="25" customFormat="1" ht="15.95" customHeight="1">
      <c r="A24" s="15">
        <v>10</v>
      </c>
      <c r="B24" s="15">
        <v>17</v>
      </c>
      <c r="C24" s="9" t="s">
        <v>160</v>
      </c>
      <c r="D24" s="109">
        <v>10</v>
      </c>
      <c r="E24" s="109">
        <v>5</v>
      </c>
      <c r="F24" s="109">
        <v>5</v>
      </c>
      <c r="G24" s="109">
        <v>69</v>
      </c>
      <c r="H24" s="109">
        <f t="shared" si="0"/>
        <v>89</v>
      </c>
      <c r="I24" s="109" t="s">
        <v>380</v>
      </c>
      <c r="J24" s="109">
        <v>10</v>
      </c>
      <c r="K24" s="109">
        <v>5</v>
      </c>
      <c r="L24" s="109">
        <v>5</v>
      </c>
      <c r="M24" s="109">
        <v>79</v>
      </c>
      <c r="N24" s="109">
        <f t="shared" si="1"/>
        <v>99</v>
      </c>
      <c r="O24" s="109" t="s">
        <v>375</v>
      </c>
      <c r="P24" s="109">
        <v>9</v>
      </c>
      <c r="Q24" s="109">
        <v>5</v>
      </c>
      <c r="R24" s="109">
        <v>5</v>
      </c>
      <c r="S24" s="109">
        <v>70</v>
      </c>
      <c r="T24" s="109">
        <f t="shared" si="2"/>
        <v>89</v>
      </c>
      <c r="U24" s="109" t="s">
        <v>380</v>
      </c>
      <c r="V24" s="109">
        <v>10</v>
      </c>
      <c r="W24" s="109">
        <v>5</v>
      </c>
      <c r="X24" s="109">
        <v>5</v>
      </c>
      <c r="Y24" s="109">
        <v>71</v>
      </c>
      <c r="Z24" s="10">
        <f t="shared" si="3"/>
        <v>91</v>
      </c>
      <c r="AA24" s="109" t="s">
        <v>375</v>
      </c>
      <c r="AB24" s="109">
        <v>10</v>
      </c>
      <c r="AC24" s="109">
        <v>5</v>
      </c>
      <c r="AD24" s="109">
        <v>5</v>
      </c>
      <c r="AE24" s="109">
        <v>78</v>
      </c>
      <c r="AF24" s="10">
        <f t="shared" si="4"/>
        <v>98</v>
      </c>
      <c r="AG24" s="134" t="s">
        <v>375</v>
      </c>
      <c r="AH24" s="109">
        <v>10</v>
      </c>
      <c r="AI24" s="109">
        <v>5</v>
      </c>
      <c r="AJ24" s="109">
        <v>5</v>
      </c>
      <c r="AK24" s="109">
        <v>78</v>
      </c>
      <c r="AL24" s="109">
        <f t="shared" si="5"/>
        <v>98</v>
      </c>
      <c r="AM24" s="109" t="s">
        <v>375</v>
      </c>
      <c r="AN24" s="135" t="s">
        <v>380</v>
      </c>
      <c r="AO24" s="109" t="s">
        <v>386</v>
      </c>
      <c r="AP24" s="135" t="s">
        <v>375</v>
      </c>
      <c r="AQ24" s="109">
        <v>564</v>
      </c>
      <c r="AR24" s="56">
        <f t="shared" si="6"/>
        <v>94</v>
      </c>
      <c r="AS24" s="48" t="s">
        <v>375</v>
      </c>
      <c r="AT24" s="109">
        <v>562</v>
      </c>
      <c r="AU24" s="109">
        <v>564</v>
      </c>
      <c r="AV24" s="109">
        <f t="shared" si="7"/>
        <v>1126</v>
      </c>
      <c r="AW24" s="109">
        <f t="shared" si="8"/>
        <v>93.833333333333329</v>
      </c>
      <c r="AX24" s="135" t="s">
        <v>375</v>
      </c>
    </row>
    <row r="25" spans="1:50" s="25" customFormat="1" ht="15.95" customHeight="1">
      <c r="A25" s="75">
        <v>10</v>
      </c>
      <c r="B25" s="75">
        <v>18</v>
      </c>
      <c r="C25" s="9" t="s">
        <v>161</v>
      </c>
      <c r="D25" s="109">
        <v>9.5</v>
      </c>
      <c r="E25" s="109">
        <v>5</v>
      </c>
      <c r="F25" s="109">
        <v>5</v>
      </c>
      <c r="G25" s="109">
        <v>67</v>
      </c>
      <c r="H25" s="109">
        <f t="shared" si="0"/>
        <v>86.5</v>
      </c>
      <c r="I25" s="109" t="s">
        <v>380</v>
      </c>
      <c r="J25" s="109">
        <v>10</v>
      </c>
      <c r="K25" s="109">
        <v>5</v>
      </c>
      <c r="L25" s="109">
        <v>5</v>
      </c>
      <c r="M25" s="109">
        <v>72</v>
      </c>
      <c r="N25" s="109">
        <f t="shared" si="1"/>
        <v>92</v>
      </c>
      <c r="O25" s="109" t="s">
        <v>375</v>
      </c>
      <c r="P25" s="109">
        <v>8</v>
      </c>
      <c r="Q25" s="109">
        <v>5</v>
      </c>
      <c r="R25" s="109">
        <v>5</v>
      </c>
      <c r="S25" s="109">
        <v>71</v>
      </c>
      <c r="T25" s="109">
        <f t="shared" si="2"/>
        <v>89</v>
      </c>
      <c r="U25" s="109" t="s">
        <v>380</v>
      </c>
      <c r="V25" s="109">
        <v>10</v>
      </c>
      <c r="W25" s="109">
        <v>5</v>
      </c>
      <c r="X25" s="109">
        <v>5</v>
      </c>
      <c r="Y25" s="109">
        <v>63</v>
      </c>
      <c r="Z25" s="10">
        <f t="shared" si="3"/>
        <v>83</v>
      </c>
      <c r="AA25" s="109" t="s">
        <v>380</v>
      </c>
      <c r="AB25" s="109">
        <v>10</v>
      </c>
      <c r="AC25" s="109">
        <v>5</v>
      </c>
      <c r="AD25" s="109">
        <v>5</v>
      </c>
      <c r="AE25" s="109">
        <v>77</v>
      </c>
      <c r="AF25" s="10">
        <f t="shared" si="4"/>
        <v>97</v>
      </c>
      <c r="AG25" s="134" t="s">
        <v>375</v>
      </c>
      <c r="AH25" s="109">
        <v>10</v>
      </c>
      <c r="AI25" s="109">
        <v>5</v>
      </c>
      <c r="AJ25" s="109">
        <v>5</v>
      </c>
      <c r="AK25" s="109">
        <v>80</v>
      </c>
      <c r="AL25" s="109">
        <f t="shared" si="5"/>
        <v>100</v>
      </c>
      <c r="AM25" s="109" t="s">
        <v>375</v>
      </c>
      <c r="AN25" s="135" t="s">
        <v>380</v>
      </c>
      <c r="AO25" s="109" t="s">
        <v>387</v>
      </c>
      <c r="AP25" s="135" t="s">
        <v>375</v>
      </c>
      <c r="AQ25" s="109">
        <v>547.5</v>
      </c>
      <c r="AR25" s="56">
        <f t="shared" si="6"/>
        <v>91.25</v>
      </c>
      <c r="AS25" s="48" t="s">
        <v>375</v>
      </c>
      <c r="AT25" s="109">
        <v>517.5</v>
      </c>
      <c r="AU25" s="109">
        <v>547.5</v>
      </c>
      <c r="AV25" s="109">
        <f t="shared" si="7"/>
        <v>1065</v>
      </c>
      <c r="AW25" s="109">
        <f t="shared" si="8"/>
        <v>88.75</v>
      </c>
      <c r="AX25" s="135" t="s">
        <v>380</v>
      </c>
    </row>
    <row r="26" spans="1:50" s="25" customFormat="1" ht="15.95" customHeight="1">
      <c r="A26" s="75">
        <v>19</v>
      </c>
      <c r="B26" s="75">
        <v>19</v>
      </c>
      <c r="C26" s="9" t="s">
        <v>162</v>
      </c>
      <c r="D26" s="109">
        <v>9.5</v>
      </c>
      <c r="E26" s="109">
        <v>5</v>
      </c>
      <c r="F26" s="109">
        <v>5</v>
      </c>
      <c r="G26" s="109">
        <v>70</v>
      </c>
      <c r="H26" s="109">
        <f t="shared" si="0"/>
        <v>89.5</v>
      </c>
      <c r="I26" s="109" t="s">
        <v>380</v>
      </c>
      <c r="J26" s="109">
        <v>10</v>
      </c>
      <c r="K26" s="109">
        <v>5</v>
      </c>
      <c r="L26" s="109">
        <v>5</v>
      </c>
      <c r="M26" s="109">
        <v>75</v>
      </c>
      <c r="N26" s="109">
        <f t="shared" si="1"/>
        <v>95</v>
      </c>
      <c r="O26" s="109" t="s">
        <v>375</v>
      </c>
      <c r="P26" s="109">
        <v>8</v>
      </c>
      <c r="Q26" s="109">
        <v>5</v>
      </c>
      <c r="R26" s="109">
        <v>5</v>
      </c>
      <c r="S26" s="109">
        <v>73</v>
      </c>
      <c r="T26" s="109">
        <f t="shared" si="2"/>
        <v>91</v>
      </c>
      <c r="U26" s="109" t="s">
        <v>375</v>
      </c>
      <c r="V26" s="109">
        <v>10</v>
      </c>
      <c r="W26" s="109">
        <v>5</v>
      </c>
      <c r="X26" s="109">
        <v>5</v>
      </c>
      <c r="Y26" s="109">
        <v>76</v>
      </c>
      <c r="Z26" s="10">
        <f t="shared" si="3"/>
        <v>96</v>
      </c>
      <c r="AA26" s="109" t="s">
        <v>375</v>
      </c>
      <c r="AB26" s="109">
        <v>10</v>
      </c>
      <c r="AC26" s="109">
        <v>5</v>
      </c>
      <c r="AD26" s="109">
        <v>5</v>
      </c>
      <c r="AE26" s="109">
        <v>78</v>
      </c>
      <c r="AF26" s="10">
        <f t="shared" si="4"/>
        <v>98</v>
      </c>
      <c r="AG26" s="134" t="s">
        <v>375</v>
      </c>
      <c r="AH26" s="109">
        <v>10</v>
      </c>
      <c r="AI26" s="109">
        <v>5</v>
      </c>
      <c r="AJ26" s="109">
        <v>5</v>
      </c>
      <c r="AK26" s="109">
        <v>79</v>
      </c>
      <c r="AL26" s="109">
        <f t="shared" si="5"/>
        <v>99</v>
      </c>
      <c r="AM26" s="109" t="s">
        <v>375</v>
      </c>
      <c r="AN26" s="135" t="s">
        <v>380</v>
      </c>
      <c r="AO26" s="109" t="s">
        <v>386</v>
      </c>
      <c r="AP26" s="135" t="s">
        <v>375</v>
      </c>
      <c r="AQ26" s="109">
        <v>568.5</v>
      </c>
      <c r="AR26" s="56">
        <f t="shared" si="6"/>
        <v>94.75</v>
      </c>
      <c r="AS26" s="48" t="s">
        <v>375</v>
      </c>
      <c r="AT26" s="109">
        <v>552</v>
      </c>
      <c r="AU26" s="109">
        <v>568.5</v>
      </c>
      <c r="AV26" s="109">
        <f t="shared" si="7"/>
        <v>1120.5</v>
      </c>
      <c r="AW26" s="109">
        <f t="shared" si="8"/>
        <v>93.375</v>
      </c>
      <c r="AX26" s="135" t="s">
        <v>375</v>
      </c>
    </row>
    <row r="27" spans="1:50" s="25" customFormat="1" ht="15.95" customHeight="1">
      <c r="A27" s="75">
        <v>20</v>
      </c>
      <c r="B27" s="75">
        <v>20</v>
      </c>
      <c r="C27" s="9" t="s">
        <v>163</v>
      </c>
      <c r="D27" s="109">
        <v>10</v>
      </c>
      <c r="E27" s="109">
        <v>5</v>
      </c>
      <c r="F27" s="109">
        <v>5</v>
      </c>
      <c r="G27" s="109">
        <v>69</v>
      </c>
      <c r="H27" s="109">
        <f t="shared" si="0"/>
        <v>89</v>
      </c>
      <c r="I27" s="109" t="s">
        <v>380</v>
      </c>
      <c r="J27" s="109">
        <v>10</v>
      </c>
      <c r="K27" s="109">
        <v>5</v>
      </c>
      <c r="L27" s="109">
        <v>5</v>
      </c>
      <c r="M27" s="109">
        <v>74</v>
      </c>
      <c r="N27" s="109">
        <f t="shared" si="1"/>
        <v>94</v>
      </c>
      <c r="O27" s="109" t="s">
        <v>375</v>
      </c>
      <c r="P27" s="109">
        <v>10</v>
      </c>
      <c r="Q27" s="109">
        <v>5</v>
      </c>
      <c r="R27" s="109">
        <v>5</v>
      </c>
      <c r="S27" s="109">
        <v>73</v>
      </c>
      <c r="T27" s="109">
        <f t="shared" si="2"/>
        <v>93</v>
      </c>
      <c r="U27" s="109" t="s">
        <v>375</v>
      </c>
      <c r="V27" s="109">
        <v>10</v>
      </c>
      <c r="W27" s="109">
        <v>5</v>
      </c>
      <c r="X27" s="109">
        <v>5</v>
      </c>
      <c r="Y27" s="109">
        <v>71</v>
      </c>
      <c r="Z27" s="10">
        <f t="shared" si="3"/>
        <v>91</v>
      </c>
      <c r="AA27" s="109" t="s">
        <v>375</v>
      </c>
      <c r="AB27" s="109">
        <v>10</v>
      </c>
      <c r="AC27" s="109">
        <v>5</v>
      </c>
      <c r="AD27" s="109">
        <v>5</v>
      </c>
      <c r="AE27" s="109">
        <v>75</v>
      </c>
      <c r="AF27" s="10">
        <f t="shared" si="4"/>
        <v>95</v>
      </c>
      <c r="AG27" s="134" t="s">
        <v>375</v>
      </c>
      <c r="AH27" s="109">
        <v>10</v>
      </c>
      <c r="AI27" s="109">
        <v>5</v>
      </c>
      <c r="AJ27" s="109">
        <v>5</v>
      </c>
      <c r="AK27" s="109">
        <v>73</v>
      </c>
      <c r="AL27" s="109">
        <f t="shared" si="5"/>
        <v>93</v>
      </c>
      <c r="AM27" s="109" t="s">
        <v>375</v>
      </c>
      <c r="AN27" s="135" t="s">
        <v>380</v>
      </c>
      <c r="AO27" s="109" t="s">
        <v>386</v>
      </c>
      <c r="AP27" s="135" t="s">
        <v>375</v>
      </c>
      <c r="AQ27" s="109">
        <v>555</v>
      </c>
      <c r="AR27" s="56">
        <f t="shared" si="6"/>
        <v>92.5</v>
      </c>
      <c r="AS27" s="48" t="s">
        <v>375</v>
      </c>
      <c r="AT27" s="109">
        <v>522</v>
      </c>
      <c r="AU27" s="109">
        <v>555</v>
      </c>
      <c r="AV27" s="109">
        <f t="shared" si="7"/>
        <v>1077</v>
      </c>
      <c r="AW27" s="109">
        <f t="shared" si="8"/>
        <v>89.75</v>
      </c>
      <c r="AX27" s="135" t="s">
        <v>380</v>
      </c>
    </row>
    <row r="28" spans="1:50" s="39" customFormat="1" ht="15.95" customHeight="1">
      <c r="A28" s="75">
        <v>21</v>
      </c>
      <c r="B28" s="75">
        <v>21</v>
      </c>
      <c r="C28" s="9" t="s">
        <v>164</v>
      </c>
      <c r="D28" s="109">
        <v>10</v>
      </c>
      <c r="E28" s="109">
        <v>5</v>
      </c>
      <c r="F28" s="109">
        <v>5</v>
      </c>
      <c r="G28" s="109">
        <v>79</v>
      </c>
      <c r="H28" s="109">
        <f t="shared" si="0"/>
        <v>99</v>
      </c>
      <c r="I28" s="109" t="s">
        <v>375</v>
      </c>
      <c r="J28" s="109">
        <v>10</v>
      </c>
      <c r="K28" s="109">
        <v>5</v>
      </c>
      <c r="L28" s="109">
        <v>5</v>
      </c>
      <c r="M28" s="109">
        <v>79</v>
      </c>
      <c r="N28" s="109">
        <f t="shared" si="1"/>
        <v>99</v>
      </c>
      <c r="O28" s="109" t="s">
        <v>375</v>
      </c>
      <c r="P28" s="109">
        <v>10</v>
      </c>
      <c r="Q28" s="109">
        <v>5</v>
      </c>
      <c r="R28" s="109">
        <v>5</v>
      </c>
      <c r="S28" s="109">
        <v>74</v>
      </c>
      <c r="T28" s="109">
        <f t="shared" si="2"/>
        <v>94</v>
      </c>
      <c r="U28" s="109" t="s">
        <v>375</v>
      </c>
      <c r="V28" s="109">
        <v>10</v>
      </c>
      <c r="W28" s="109">
        <v>5</v>
      </c>
      <c r="X28" s="109">
        <v>5</v>
      </c>
      <c r="Y28" s="109">
        <v>79</v>
      </c>
      <c r="Z28" s="10">
        <f t="shared" si="3"/>
        <v>99</v>
      </c>
      <c r="AA28" s="109" t="s">
        <v>375</v>
      </c>
      <c r="AB28" s="109">
        <v>10</v>
      </c>
      <c r="AC28" s="109">
        <v>5</v>
      </c>
      <c r="AD28" s="109">
        <v>5</v>
      </c>
      <c r="AE28" s="109">
        <v>79</v>
      </c>
      <c r="AF28" s="10">
        <f t="shared" si="4"/>
        <v>99</v>
      </c>
      <c r="AG28" s="134" t="s">
        <v>375</v>
      </c>
      <c r="AH28" s="109">
        <v>10</v>
      </c>
      <c r="AI28" s="109">
        <v>5</v>
      </c>
      <c r="AJ28" s="109">
        <v>5</v>
      </c>
      <c r="AK28" s="109">
        <v>80</v>
      </c>
      <c r="AL28" s="109">
        <f t="shared" si="5"/>
        <v>100</v>
      </c>
      <c r="AM28" s="109" t="s">
        <v>375</v>
      </c>
      <c r="AN28" s="135" t="s">
        <v>375</v>
      </c>
      <c r="AO28" s="109" t="s">
        <v>386</v>
      </c>
      <c r="AP28" s="135" t="s">
        <v>375</v>
      </c>
      <c r="AQ28" s="109">
        <v>590</v>
      </c>
      <c r="AR28" s="56">
        <f t="shared" si="6"/>
        <v>98.333333333333329</v>
      </c>
      <c r="AS28" s="48" t="s">
        <v>375</v>
      </c>
      <c r="AT28" s="109">
        <v>570</v>
      </c>
      <c r="AU28" s="109">
        <v>590</v>
      </c>
      <c r="AV28" s="109">
        <f t="shared" si="7"/>
        <v>1160</v>
      </c>
      <c r="AW28" s="109">
        <f t="shared" si="8"/>
        <v>96.666666666666671</v>
      </c>
      <c r="AX28" s="135" t="s">
        <v>375</v>
      </c>
    </row>
    <row r="29" spans="1:50" s="25" customFormat="1" ht="15.95" customHeight="1">
      <c r="A29" s="75">
        <v>22</v>
      </c>
      <c r="B29" s="75">
        <v>22</v>
      </c>
      <c r="C29" s="14" t="s">
        <v>199</v>
      </c>
      <c r="D29" s="109">
        <v>8.5</v>
      </c>
      <c r="E29" s="109">
        <v>4</v>
      </c>
      <c r="F29" s="109">
        <v>4</v>
      </c>
      <c r="G29" s="109">
        <v>50</v>
      </c>
      <c r="H29" s="109">
        <f t="shared" si="0"/>
        <v>66.5</v>
      </c>
      <c r="I29" s="109" t="s">
        <v>379</v>
      </c>
      <c r="J29" s="109">
        <v>8</v>
      </c>
      <c r="K29" s="109">
        <v>3</v>
      </c>
      <c r="L29" s="109">
        <v>4</v>
      </c>
      <c r="M29" s="109">
        <v>46</v>
      </c>
      <c r="N29" s="109">
        <f t="shared" si="1"/>
        <v>61</v>
      </c>
      <c r="O29" s="109" t="s">
        <v>379</v>
      </c>
      <c r="P29" s="109">
        <v>10</v>
      </c>
      <c r="Q29" s="109">
        <v>5</v>
      </c>
      <c r="R29" s="109">
        <v>5</v>
      </c>
      <c r="S29" s="109">
        <v>37</v>
      </c>
      <c r="T29" s="109">
        <f t="shared" si="2"/>
        <v>57</v>
      </c>
      <c r="U29" s="109" t="s">
        <v>377</v>
      </c>
      <c r="V29" s="109">
        <v>8.5</v>
      </c>
      <c r="W29" s="109">
        <v>5</v>
      </c>
      <c r="X29" s="109">
        <v>5</v>
      </c>
      <c r="Y29" s="109">
        <v>53.5</v>
      </c>
      <c r="Z29" s="10">
        <f>V29+W29+X29+Y29</f>
        <v>72</v>
      </c>
      <c r="AA29" s="109" t="s">
        <v>381</v>
      </c>
      <c r="AB29" s="109">
        <v>9</v>
      </c>
      <c r="AC29" s="109">
        <v>4</v>
      </c>
      <c r="AD29" s="109">
        <v>4</v>
      </c>
      <c r="AE29" s="109">
        <v>51</v>
      </c>
      <c r="AF29" s="10">
        <f t="shared" si="4"/>
        <v>68</v>
      </c>
      <c r="AG29" s="134" t="s">
        <v>379</v>
      </c>
      <c r="AH29" s="109">
        <v>7</v>
      </c>
      <c r="AI29" s="109">
        <v>4</v>
      </c>
      <c r="AJ29" s="109">
        <v>4</v>
      </c>
      <c r="AK29" s="109">
        <v>32</v>
      </c>
      <c r="AL29" s="109">
        <f t="shared" si="5"/>
        <v>47</v>
      </c>
      <c r="AM29" s="109" t="s">
        <v>376</v>
      </c>
      <c r="AN29" s="135" t="s">
        <v>379</v>
      </c>
      <c r="AO29" s="135" t="s">
        <v>386</v>
      </c>
      <c r="AP29" s="135" t="s">
        <v>380</v>
      </c>
      <c r="AQ29" s="109">
        <v>371.5</v>
      </c>
      <c r="AR29" s="56">
        <f t="shared" si="6"/>
        <v>61.916666666666664</v>
      </c>
      <c r="AS29" s="48" t="s">
        <v>379</v>
      </c>
      <c r="AT29" s="109">
        <v>316.5</v>
      </c>
      <c r="AU29" s="109">
        <v>371.5</v>
      </c>
      <c r="AV29" s="109">
        <f t="shared" si="7"/>
        <v>688</v>
      </c>
      <c r="AW29" s="109">
        <f t="shared" si="8"/>
        <v>57.333333333333336</v>
      </c>
      <c r="AX29" s="135" t="s">
        <v>377</v>
      </c>
    </row>
    <row r="30" spans="1:50" ht="15.95" customHeight="1">
      <c r="A30" s="9">
        <v>23</v>
      </c>
      <c r="B30" s="9">
        <v>23</v>
      </c>
      <c r="C30" s="9" t="s">
        <v>200</v>
      </c>
      <c r="D30" s="109">
        <v>4</v>
      </c>
      <c r="E30" s="109">
        <v>4</v>
      </c>
      <c r="F30" s="109">
        <v>4</v>
      </c>
      <c r="G30" s="109">
        <v>35</v>
      </c>
      <c r="H30" s="109">
        <f t="shared" si="0"/>
        <v>47</v>
      </c>
      <c r="I30" s="109" t="s">
        <v>376</v>
      </c>
      <c r="J30" s="125">
        <v>7</v>
      </c>
      <c r="K30" s="125">
        <v>3</v>
      </c>
      <c r="L30" s="109">
        <v>4</v>
      </c>
      <c r="M30" s="109">
        <v>48</v>
      </c>
      <c r="N30" s="109">
        <f t="shared" si="1"/>
        <v>62</v>
      </c>
      <c r="O30" s="109" t="s">
        <v>379</v>
      </c>
      <c r="P30" s="109">
        <v>3</v>
      </c>
      <c r="Q30" s="109">
        <v>4</v>
      </c>
      <c r="R30" s="109">
        <v>4</v>
      </c>
      <c r="S30" s="109">
        <v>28</v>
      </c>
      <c r="T30" s="109">
        <f t="shared" si="2"/>
        <v>39</v>
      </c>
      <c r="U30" s="109" t="s">
        <v>378</v>
      </c>
      <c r="V30" s="109">
        <v>5.5</v>
      </c>
      <c r="W30" s="109">
        <v>5</v>
      </c>
      <c r="X30" s="109">
        <v>4.5</v>
      </c>
      <c r="Y30" s="109">
        <v>29</v>
      </c>
      <c r="Z30" s="10">
        <f t="shared" si="3"/>
        <v>44</v>
      </c>
      <c r="AA30" s="109" t="s">
        <v>376</v>
      </c>
      <c r="AB30" s="109">
        <v>7</v>
      </c>
      <c r="AC30" s="109">
        <v>4</v>
      </c>
      <c r="AD30" s="109">
        <v>4</v>
      </c>
      <c r="AE30" s="109">
        <v>41</v>
      </c>
      <c r="AF30" s="10">
        <f t="shared" si="4"/>
        <v>56</v>
      </c>
      <c r="AG30" s="134" t="s">
        <v>376</v>
      </c>
      <c r="AH30" s="109">
        <v>6</v>
      </c>
      <c r="AI30" s="109">
        <v>4</v>
      </c>
      <c r="AJ30" s="109">
        <v>4</v>
      </c>
      <c r="AK30" s="109">
        <v>27</v>
      </c>
      <c r="AL30" s="109">
        <f t="shared" si="5"/>
        <v>41</v>
      </c>
      <c r="AM30" s="109" t="s">
        <v>376</v>
      </c>
      <c r="AN30" s="135" t="s">
        <v>379</v>
      </c>
      <c r="AO30" s="135" t="s">
        <v>386</v>
      </c>
      <c r="AP30" s="135" t="s">
        <v>380</v>
      </c>
      <c r="AQ30" s="109">
        <v>289</v>
      </c>
      <c r="AR30" s="56">
        <f t="shared" si="6"/>
        <v>48.166666666666664</v>
      </c>
      <c r="AS30" s="48" t="s">
        <v>376</v>
      </c>
      <c r="AT30" s="109">
        <v>253</v>
      </c>
      <c r="AU30" s="109">
        <v>289</v>
      </c>
      <c r="AV30" s="109">
        <f t="shared" si="7"/>
        <v>542</v>
      </c>
      <c r="AW30" s="109">
        <f t="shared" si="8"/>
        <v>45.166666666666664</v>
      </c>
      <c r="AX30" s="135" t="s">
        <v>376</v>
      </c>
    </row>
    <row r="31" spans="1:50" ht="15.95" customHeight="1">
      <c r="A31" s="9">
        <v>24</v>
      </c>
      <c r="B31" s="9">
        <v>24</v>
      </c>
      <c r="C31" s="9" t="s">
        <v>201</v>
      </c>
      <c r="D31" s="109">
        <v>8.5</v>
      </c>
      <c r="E31" s="109">
        <v>4</v>
      </c>
      <c r="F31" s="109">
        <v>4</v>
      </c>
      <c r="G31" s="109">
        <v>46</v>
      </c>
      <c r="H31" s="109">
        <f t="shared" si="0"/>
        <v>62.5</v>
      </c>
      <c r="I31" s="109" t="s">
        <v>379</v>
      </c>
      <c r="J31" s="109">
        <v>8</v>
      </c>
      <c r="K31" s="109">
        <v>4</v>
      </c>
      <c r="L31" s="109">
        <v>4</v>
      </c>
      <c r="M31" s="109">
        <v>55</v>
      </c>
      <c r="N31" s="109">
        <f t="shared" si="1"/>
        <v>71</v>
      </c>
      <c r="O31" s="109" t="s">
        <v>381</v>
      </c>
      <c r="P31" s="109">
        <v>10</v>
      </c>
      <c r="Q31" s="109">
        <v>5</v>
      </c>
      <c r="R31" s="109">
        <v>5</v>
      </c>
      <c r="S31" s="109">
        <v>31</v>
      </c>
      <c r="T31" s="109">
        <f t="shared" si="2"/>
        <v>51</v>
      </c>
      <c r="U31" s="109" t="s">
        <v>377</v>
      </c>
      <c r="V31" s="109">
        <v>9.5</v>
      </c>
      <c r="W31" s="109">
        <v>5</v>
      </c>
      <c r="X31" s="109">
        <v>4.5</v>
      </c>
      <c r="Y31" s="109">
        <v>32</v>
      </c>
      <c r="Z31" s="10">
        <f t="shared" si="3"/>
        <v>51</v>
      </c>
      <c r="AA31" s="109" t="s">
        <v>377</v>
      </c>
      <c r="AB31" s="109">
        <v>9</v>
      </c>
      <c r="AC31" s="109">
        <v>5</v>
      </c>
      <c r="AD31" s="109">
        <v>4</v>
      </c>
      <c r="AE31" s="109">
        <v>53</v>
      </c>
      <c r="AF31" s="10">
        <f t="shared" si="4"/>
        <v>71</v>
      </c>
      <c r="AG31" s="134" t="s">
        <v>381</v>
      </c>
      <c r="AH31" s="109">
        <v>6</v>
      </c>
      <c r="AI31" s="109">
        <v>4.5</v>
      </c>
      <c r="AJ31" s="109">
        <v>4.5</v>
      </c>
      <c r="AK31" s="109">
        <v>33</v>
      </c>
      <c r="AL31" s="109">
        <f t="shared" si="5"/>
        <v>48</v>
      </c>
      <c r="AM31" s="109" t="s">
        <v>376</v>
      </c>
      <c r="AN31" s="135" t="s">
        <v>379</v>
      </c>
      <c r="AO31" s="109" t="s">
        <v>386</v>
      </c>
      <c r="AP31" s="135" t="s">
        <v>375</v>
      </c>
      <c r="AQ31" s="109">
        <v>354.5</v>
      </c>
      <c r="AR31" s="56">
        <f t="shared" si="6"/>
        <v>59.083333333333336</v>
      </c>
      <c r="AS31" s="48" t="s">
        <v>377</v>
      </c>
      <c r="AT31" s="109">
        <v>325.5</v>
      </c>
      <c r="AU31" s="109">
        <v>354.5</v>
      </c>
      <c r="AV31" s="109">
        <f t="shared" si="7"/>
        <v>680</v>
      </c>
      <c r="AW31" s="109">
        <f t="shared" si="8"/>
        <v>56.666666666666664</v>
      </c>
      <c r="AX31" s="135" t="s">
        <v>376</v>
      </c>
    </row>
    <row r="32" spans="1:50" ht="15.95" customHeight="1">
      <c r="A32" s="9">
        <v>25</v>
      </c>
      <c r="B32" s="9">
        <v>25</v>
      </c>
      <c r="C32" s="9" t="s">
        <v>202</v>
      </c>
      <c r="D32" s="109">
        <v>7.5</v>
      </c>
      <c r="E32" s="109">
        <v>4</v>
      </c>
      <c r="F32" s="109">
        <v>4</v>
      </c>
      <c r="G32" s="109">
        <v>42</v>
      </c>
      <c r="H32" s="109">
        <f t="shared" si="0"/>
        <v>57.5</v>
      </c>
      <c r="I32" s="109" t="s">
        <v>377</v>
      </c>
      <c r="J32" s="109">
        <v>8</v>
      </c>
      <c r="K32" s="109">
        <v>4</v>
      </c>
      <c r="L32" s="109">
        <v>4</v>
      </c>
      <c r="M32" s="109">
        <v>57</v>
      </c>
      <c r="N32" s="109">
        <f t="shared" si="1"/>
        <v>73</v>
      </c>
      <c r="O32" s="109" t="s">
        <v>381</v>
      </c>
      <c r="P32" s="109">
        <v>10</v>
      </c>
      <c r="Q32" s="109">
        <v>5</v>
      </c>
      <c r="R32" s="109">
        <v>5</v>
      </c>
      <c r="S32" s="109">
        <v>36</v>
      </c>
      <c r="T32" s="109">
        <f t="shared" si="2"/>
        <v>56</v>
      </c>
      <c r="U32" s="109" t="s">
        <v>377</v>
      </c>
      <c r="V32" s="109">
        <v>9.5</v>
      </c>
      <c r="W32" s="109">
        <v>5</v>
      </c>
      <c r="X32" s="109">
        <v>4.5</v>
      </c>
      <c r="Y32" s="109">
        <v>32</v>
      </c>
      <c r="Z32" s="10">
        <f t="shared" si="3"/>
        <v>51</v>
      </c>
      <c r="AA32" s="109" t="s">
        <v>377</v>
      </c>
      <c r="AB32" s="109">
        <v>7</v>
      </c>
      <c r="AC32" s="109">
        <v>4</v>
      </c>
      <c r="AD32" s="109">
        <v>4</v>
      </c>
      <c r="AE32" s="109">
        <v>53</v>
      </c>
      <c r="AF32" s="10">
        <f t="shared" si="4"/>
        <v>68</v>
      </c>
      <c r="AG32" s="134" t="s">
        <v>379</v>
      </c>
      <c r="AH32" s="109">
        <v>7</v>
      </c>
      <c r="AI32" s="109">
        <v>4.5</v>
      </c>
      <c r="AJ32" s="109">
        <v>4.5</v>
      </c>
      <c r="AK32" s="109">
        <v>38</v>
      </c>
      <c r="AL32" s="109">
        <f t="shared" si="5"/>
        <v>54</v>
      </c>
      <c r="AM32" s="109" t="s">
        <v>377</v>
      </c>
      <c r="AN32" s="135" t="s">
        <v>379</v>
      </c>
      <c r="AO32" s="109" t="s">
        <v>386</v>
      </c>
      <c r="AP32" s="135" t="s">
        <v>375</v>
      </c>
      <c r="AQ32" s="109">
        <v>359.5</v>
      </c>
      <c r="AR32" s="56">
        <f t="shared" si="6"/>
        <v>59.916666666666664</v>
      </c>
      <c r="AS32" s="48" t="s">
        <v>377</v>
      </c>
      <c r="AT32" s="109">
        <v>333.5</v>
      </c>
      <c r="AU32" s="109">
        <v>359.5</v>
      </c>
      <c r="AV32" s="109">
        <f t="shared" si="7"/>
        <v>693</v>
      </c>
      <c r="AW32" s="109">
        <f t="shared" si="8"/>
        <v>57.75</v>
      </c>
      <c r="AX32" s="135" t="s">
        <v>377</v>
      </c>
    </row>
    <row r="33" spans="1:50" ht="15.95" customHeight="1">
      <c r="A33" s="9">
        <v>26</v>
      </c>
      <c r="B33" s="9">
        <v>26</v>
      </c>
      <c r="C33" s="9" t="s">
        <v>203</v>
      </c>
      <c r="D33" s="109">
        <v>8.5</v>
      </c>
      <c r="E33" s="109">
        <v>4</v>
      </c>
      <c r="F33" s="109">
        <v>4</v>
      </c>
      <c r="G33" s="109">
        <v>47</v>
      </c>
      <c r="H33" s="109">
        <f t="shared" si="0"/>
        <v>63.5</v>
      </c>
      <c r="I33" s="109" t="s">
        <v>379</v>
      </c>
      <c r="J33" s="109">
        <v>8</v>
      </c>
      <c r="K33" s="109">
        <v>3</v>
      </c>
      <c r="L33" s="109">
        <v>4</v>
      </c>
      <c r="M33" s="109">
        <v>60</v>
      </c>
      <c r="N33" s="109">
        <f>J33+K33+L33+M33</f>
        <v>75</v>
      </c>
      <c r="O33" s="109" t="s">
        <v>389</v>
      </c>
      <c r="P33" s="109">
        <v>5</v>
      </c>
      <c r="Q33" s="109">
        <v>4</v>
      </c>
      <c r="R33" s="109">
        <v>4</v>
      </c>
      <c r="S33" s="109">
        <v>39</v>
      </c>
      <c r="T33" s="109">
        <f t="shared" si="2"/>
        <v>52</v>
      </c>
      <c r="U33" s="109" t="s">
        <v>377</v>
      </c>
      <c r="V33" s="109">
        <v>10</v>
      </c>
      <c r="W33" s="109">
        <v>5</v>
      </c>
      <c r="X33" s="109">
        <v>5</v>
      </c>
      <c r="Y33" s="109">
        <v>51</v>
      </c>
      <c r="Z33" s="10">
        <f t="shared" si="3"/>
        <v>71</v>
      </c>
      <c r="AA33" s="109" t="s">
        <v>381</v>
      </c>
      <c r="AB33" s="109">
        <v>10</v>
      </c>
      <c r="AC33" s="109">
        <v>5</v>
      </c>
      <c r="AD33" s="109">
        <v>4</v>
      </c>
      <c r="AE33" s="109">
        <v>63</v>
      </c>
      <c r="AF33" s="10">
        <f t="shared" si="4"/>
        <v>82</v>
      </c>
      <c r="AG33" s="134" t="s">
        <v>380</v>
      </c>
      <c r="AH33" s="109">
        <v>8</v>
      </c>
      <c r="AI33" s="109">
        <v>5</v>
      </c>
      <c r="AJ33" s="109">
        <v>5</v>
      </c>
      <c r="AK33" s="109">
        <v>43</v>
      </c>
      <c r="AL33" s="109">
        <f t="shared" si="5"/>
        <v>61</v>
      </c>
      <c r="AM33" s="109" t="s">
        <v>379</v>
      </c>
      <c r="AN33" s="135" t="s">
        <v>381</v>
      </c>
      <c r="AO33" s="109" t="s">
        <v>387</v>
      </c>
      <c r="AP33" s="135" t="s">
        <v>375</v>
      </c>
      <c r="AQ33" s="109">
        <v>404.5</v>
      </c>
      <c r="AR33" s="56">
        <f t="shared" si="6"/>
        <v>67.416666666666671</v>
      </c>
      <c r="AS33" s="48" t="s">
        <v>379</v>
      </c>
      <c r="AT33" s="109">
        <v>393</v>
      </c>
      <c r="AU33" s="109">
        <v>404.5</v>
      </c>
      <c r="AV33" s="109">
        <f t="shared" si="7"/>
        <v>797.5</v>
      </c>
      <c r="AW33" s="109">
        <f t="shared" si="8"/>
        <v>66.458333333333329</v>
      </c>
      <c r="AX33" s="135" t="s">
        <v>379</v>
      </c>
    </row>
  </sheetData>
  <mergeCells count="18">
    <mergeCell ref="V4:AA6"/>
    <mergeCell ref="AB4:AG6"/>
    <mergeCell ref="AH4:AM6"/>
    <mergeCell ref="AP4:AP6"/>
    <mergeCell ref="AO1:AT3"/>
    <mergeCell ref="A1:AN3"/>
    <mergeCell ref="A4:A7"/>
    <mergeCell ref="B4:B7"/>
    <mergeCell ref="C4:C7"/>
    <mergeCell ref="D4:I6"/>
    <mergeCell ref="AN4:AN6"/>
    <mergeCell ref="AO4:AO6"/>
    <mergeCell ref="J4:O6"/>
    <mergeCell ref="AT4:AX6"/>
    <mergeCell ref="AQ4:AQ7"/>
    <mergeCell ref="AR4:AR7"/>
    <mergeCell ref="AS4:AS7"/>
    <mergeCell ref="P4:U6"/>
  </mergeCells>
  <pageMargins left="0.25" right="0.16" top="0.37" bottom="0.24" header="0.3" footer="0.16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117"/>
  <sheetViews>
    <sheetView tabSelected="1" topLeftCell="AM2" workbookViewId="0">
      <selection activeCell="AZ11" sqref="AZ11"/>
    </sheetView>
  </sheetViews>
  <sheetFormatPr defaultRowHeight="15"/>
  <cols>
    <col min="1" max="1" width="4.28515625" style="11" customWidth="1"/>
    <col min="2" max="2" width="8.28515625" style="11" customWidth="1"/>
    <col min="3" max="3" width="14.5703125" style="11" customWidth="1"/>
    <col min="4" max="4" width="5.140625" style="11" customWidth="1"/>
    <col min="5" max="5" width="5.42578125" style="11" customWidth="1"/>
    <col min="6" max="6" width="11.7109375" style="11" customWidth="1"/>
    <col min="7" max="7" width="6.85546875" style="11" customWidth="1"/>
    <col min="8" max="8" width="9.140625" style="11" customWidth="1"/>
    <col min="9" max="9" width="6.7109375" style="11" customWidth="1"/>
    <col min="10" max="10" width="6.28515625" style="11" customWidth="1"/>
    <col min="11" max="11" width="6" style="11" customWidth="1"/>
    <col min="12" max="12" width="12" style="11" customWidth="1"/>
    <col min="13" max="13" width="6.7109375" style="11" customWidth="1"/>
    <col min="14" max="14" width="10" style="11" customWidth="1"/>
    <col min="15" max="15" width="6.140625" style="11" customWidth="1"/>
    <col min="16" max="16" width="6.5703125" style="11" customWidth="1"/>
    <col min="17" max="17" width="5.28515625" style="11" customWidth="1"/>
    <col min="18" max="18" width="11.85546875" style="11" customWidth="1"/>
    <col min="19" max="19" width="6.5703125" style="11" customWidth="1"/>
    <col min="20" max="20" width="9.5703125" style="11" customWidth="1"/>
    <col min="21" max="21" width="6.85546875" style="11" customWidth="1"/>
    <col min="22" max="23" width="6.28515625" style="11" customWidth="1"/>
    <col min="24" max="24" width="12.42578125" style="11" customWidth="1"/>
    <col min="25" max="25" width="6.7109375" style="11" customWidth="1"/>
    <col min="26" max="26" width="9.140625" style="11" customWidth="1"/>
    <col min="27" max="27" width="6.28515625" style="11" customWidth="1"/>
    <col min="28" max="28" width="5.140625" style="11" customWidth="1"/>
    <col min="29" max="29" width="7.42578125" style="11" customWidth="1"/>
    <col min="30" max="30" width="11.5703125" style="11" customWidth="1"/>
    <col min="31" max="31" width="6.5703125" style="11" customWidth="1"/>
    <col min="32" max="32" width="9.7109375" style="11" customWidth="1"/>
    <col min="33" max="33" width="6.85546875" style="11" customWidth="1"/>
    <col min="34" max="34" width="6.140625" style="11" customWidth="1"/>
    <col min="35" max="35" width="8.140625" style="11" customWidth="1"/>
    <col min="36" max="36" width="12.140625" style="11" customWidth="1"/>
    <col min="37" max="37" width="6" style="11" customWidth="1"/>
    <col min="38" max="38" width="9.28515625" style="11" customWidth="1"/>
    <col min="39" max="41" width="6.42578125" style="11" customWidth="1"/>
    <col min="42" max="42" width="6.5703125" style="11" customWidth="1"/>
    <col min="43" max="43" width="5.28515625" style="11" customWidth="1"/>
    <col min="44" max="44" width="11.42578125" style="11" customWidth="1"/>
    <col min="45" max="45" width="6.5703125" style="11" customWidth="1"/>
    <col min="46" max="46" width="7.140625" style="11" customWidth="1"/>
    <col min="47" max="47" width="7.5703125" style="11" customWidth="1"/>
    <col min="48" max="48" width="7.85546875" style="11" customWidth="1"/>
    <col min="49" max="49" width="10.28515625" style="11" customWidth="1"/>
    <col min="50" max="50" width="7.140625" style="50" customWidth="1"/>
    <col min="51" max="51" width="5" style="11" customWidth="1"/>
    <col min="52" max="52" width="10.42578125" style="11" customWidth="1"/>
    <col min="53" max="54" width="9.140625" style="11"/>
    <col min="55" max="55" width="5.28515625" style="11" customWidth="1"/>
    <col min="56" max="56" width="8.5703125" style="11" customWidth="1"/>
    <col min="57" max="57" width="4.85546875" style="11" customWidth="1"/>
    <col min="58" max="58" width="12.28515625" style="11" customWidth="1"/>
    <col min="59" max="59" width="5.5703125" style="11" customWidth="1"/>
    <col min="60" max="60" width="6.28515625" style="11" customWidth="1"/>
    <col min="61" max="61" width="5.7109375" style="11" customWidth="1"/>
    <col min="62" max="62" width="8.85546875" style="11" customWidth="1"/>
    <col min="63" max="63" width="5.140625" style="11" customWidth="1"/>
    <col min="64" max="64" width="10.140625" style="11" customWidth="1"/>
    <col min="65" max="65" width="9.140625" style="11"/>
    <col min="66" max="66" width="5" style="11" customWidth="1"/>
    <col min="67" max="67" width="6.85546875" style="11" customWidth="1"/>
    <col min="68" max="68" width="7.85546875" style="11" customWidth="1"/>
    <col min="69" max="16384" width="9.140625" style="11"/>
  </cols>
  <sheetData>
    <row r="1" spans="1:70" ht="43.5" customHeight="1">
      <c r="A1" s="439" t="s">
        <v>398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55" t="s">
        <v>88</v>
      </c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456"/>
    </row>
    <row r="2" spans="1:70" ht="15" customHeight="1">
      <c r="A2" s="444" t="s">
        <v>0</v>
      </c>
      <c r="B2" s="444" t="s">
        <v>9</v>
      </c>
      <c r="C2" s="444" t="s">
        <v>5</v>
      </c>
      <c r="D2" s="445" t="s">
        <v>204</v>
      </c>
      <c r="E2" s="446"/>
      <c r="F2" s="446"/>
      <c r="G2" s="446"/>
      <c r="H2" s="446"/>
      <c r="I2" s="447"/>
      <c r="J2" s="445" t="s">
        <v>210</v>
      </c>
      <c r="K2" s="446"/>
      <c r="L2" s="446"/>
      <c r="M2" s="446"/>
      <c r="N2" s="446"/>
      <c r="O2" s="447"/>
      <c r="P2" s="430" t="s">
        <v>211</v>
      </c>
      <c r="Q2" s="431"/>
      <c r="R2" s="431"/>
      <c r="S2" s="431"/>
      <c r="T2" s="431"/>
      <c r="U2" s="431"/>
      <c r="V2" s="430" t="s">
        <v>212</v>
      </c>
      <c r="W2" s="431"/>
      <c r="X2" s="431"/>
      <c r="Y2" s="431"/>
      <c r="Z2" s="431"/>
      <c r="AA2" s="431"/>
      <c r="AB2" s="430" t="s">
        <v>3</v>
      </c>
      <c r="AC2" s="431"/>
      <c r="AD2" s="431"/>
      <c r="AE2" s="431"/>
      <c r="AF2" s="431"/>
      <c r="AG2" s="431"/>
      <c r="AH2" s="430" t="s">
        <v>213</v>
      </c>
      <c r="AI2" s="431"/>
      <c r="AJ2" s="431"/>
      <c r="AK2" s="431"/>
      <c r="AL2" s="431"/>
      <c r="AM2" s="436"/>
      <c r="AN2" s="436" t="s">
        <v>273</v>
      </c>
      <c r="AO2" s="440" t="s">
        <v>403</v>
      </c>
      <c r="AP2" s="447" t="s">
        <v>24</v>
      </c>
      <c r="AQ2" s="149"/>
      <c r="AR2" s="443"/>
      <c r="AS2" s="454" t="s">
        <v>249</v>
      </c>
      <c r="AT2" s="454"/>
      <c r="AU2" s="454"/>
      <c r="AV2" s="454"/>
      <c r="AW2" s="454"/>
      <c r="AX2" s="454"/>
      <c r="AY2" s="150"/>
      <c r="AZ2" s="150"/>
      <c r="BA2" s="150"/>
      <c r="BB2" s="150"/>
      <c r="BC2" s="150"/>
      <c r="BD2" s="150"/>
      <c r="BE2" s="150"/>
      <c r="BF2" s="150"/>
      <c r="BG2" s="433"/>
      <c r="BH2" s="433"/>
      <c r="BI2" s="449"/>
      <c r="BJ2" s="449"/>
      <c r="BK2" s="449"/>
      <c r="BL2" s="449"/>
      <c r="BM2" s="433"/>
      <c r="BN2" s="433"/>
      <c r="BO2" s="433"/>
      <c r="BP2" s="433"/>
      <c r="BQ2" s="433"/>
      <c r="BR2" s="60"/>
    </row>
    <row r="3" spans="1:70" ht="6.75" customHeight="1">
      <c r="A3" s="444"/>
      <c r="B3" s="444"/>
      <c r="C3" s="444"/>
      <c r="D3" s="448"/>
      <c r="E3" s="449"/>
      <c r="F3" s="449"/>
      <c r="G3" s="449"/>
      <c r="H3" s="449"/>
      <c r="I3" s="450"/>
      <c r="J3" s="448"/>
      <c r="K3" s="449"/>
      <c r="L3" s="449"/>
      <c r="M3" s="449"/>
      <c r="N3" s="449"/>
      <c r="O3" s="450"/>
      <c r="P3" s="432"/>
      <c r="Q3" s="433"/>
      <c r="R3" s="433"/>
      <c r="S3" s="433"/>
      <c r="T3" s="433"/>
      <c r="U3" s="433"/>
      <c r="V3" s="432"/>
      <c r="W3" s="433"/>
      <c r="X3" s="433"/>
      <c r="Y3" s="433"/>
      <c r="Z3" s="433"/>
      <c r="AA3" s="433"/>
      <c r="AB3" s="432"/>
      <c r="AC3" s="433"/>
      <c r="AD3" s="433"/>
      <c r="AE3" s="433"/>
      <c r="AF3" s="433"/>
      <c r="AG3" s="433"/>
      <c r="AH3" s="432"/>
      <c r="AI3" s="433"/>
      <c r="AJ3" s="433"/>
      <c r="AK3" s="433"/>
      <c r="AL3" s="433"/>
      <c r="AM3" s="437"/>
      <c r="AN3" s="437"/>
      <c r="AO3" s="441"/>
      <c r="AP3" s="450"/>
      <c r="AQ3" s="149"/>
      <c r="AR3" s="443"/>
      <c r="AS3" s="454"/>
      <c r="AT3" s="454"/>
      <c r="AU3" s="454"/>
      <c r="AV3" s="454"/>
      <c r="AW3" s="454"/>
      <c r="AX3" s="454"/>
      <c r="AY3" s="150"/>
      <c r="AZ3" s="150"/>
      <c r="BA3" s="150"/>
      <c r="BB3" s="150"/>
      <c r="BC3" s="150"/>
      <c r="BD3" s="150"/>
      <c r="BE3" s="150"/>
      <c r="BF3" s="150"/>
      <c r="BG3" s="433"/>
      <c r="BH3" s="433"/>
      <c r="BI3" s="449"/>
      <c r="BJ3" s="449"/>
      <c r="BK3" s="449"/>
      <c r="BL3" s="449"/>
      <c r="BM3" s="433"/>
      <c r="BN3" s="433"/>
      <c r="BO3" s="433"/>
      <c r="BP3" s="433"/>
      <c r="BQ3" s="433"/>
      <c r="BR3" s="60"/>
    </row>
    <row r="4" spans="1:70" ht="6.75" hidden="1" customHeight="1">
      <c r="A4" s="444"/>
      <c r="B4" s="444"/>
      <c r="C4" s="444"/>
      <c r="D4" s="451"/>
      <c r="E4" s="452"/>
      <c r="F4" s="452"/>
      <c r="G4" s="452"/>
      <c r="H4" s="452"/>
      <c r="I4" s="453"/>
      <c r="J4" s="451"/>
      <c r="K4" s="452"/>
      <c r="L4" s="452"/>
      <c r="M4" s="452"/>
      <c r="N4" s="452"/>
      <c r="O4" s="453"/>
      <c r="P4" s="434"/>
      <c r="Q4" s="435"/>
      <c r="R4" s="435"/>
      <c r="S4" s="435"/>
      <c r="T4" s="435"/>
      <c r="U4" s="435"/>
      <c r="V4" s="434"/>
      <c r="W4" s="435"/>
      <c r="X4" s="435"/>
      <c r="Y4" s="435"/>
      <c r="Z4" s="435"/>
      <c r="AA4" s="435"/>
      <c r="AB4" s="434"/>
      <c r="AC4" s="435"/>
      <c r="AD4" s="435"/>
      <c r="AE4" s="435"/>
      <c r="AF4" s="435"/>
      <c r="AG4" s="435"/>
      <c r="AH4" s="434"/>
      <c r="AI4" s="435"/>
      <c r="AJ4" s="435"/>
      <c r="AK4" s="435"/>
      <c r="AL4" s="435"/>
      <c r="AM4" s="438"/>
      <c r="AN4" s="438"/>
      <c r="AO4" s="442"/>
      <c r="AP4" s="453"/>
      <c r="AQ4" s="149"/>
      <c r="AR4" s="443"/>
      <c r="AS4" s="151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433"/>
      <c r="BH4" s="433"/>
      <c r="BI4" s="449"/>
      <c r="BJ4" s="449"/>
      <c r="BK4" s="449"/>
      <c r="BL4" s="449"/>
      <c r="BM4" s="433"/>
      <c r="BN4" s="433"/>
      <c r="BO4" s="433"/>
      <c r="BP4" s="433"/>
      <c r="BQ4" s="433"/>
      <c r="BR4" s="60"/>
    </row>
    <row r="5" spans="1:70" ht="48" customHeight="1">
      <c r="A5" s="444"/>
      <c r="B5" s="444"/>
      <c r="C5" s="444"/>
      <c r="D5" s="139" t="s">
        <v>205</v>
      </c>
      <c r="E5" s="139" t="s">
        <v>206</v>
      </c>
      <c r="F5" s="139" t="s">
        <v>207</v>
      </c>
      <c r="G5" s="139" t="s">
        <v>208</v>
      </c>
      <c r="H5" s="139" t="s">
        <v>209</v>
      </c>
      <c r="I5" s="152" t="s">
        <v>17</v>
      </c>
      <c r="J5" s="139" t="s">
        <v>205</v>
      </c>
      <c r="K5" s="139" t="s">
        <v>206</v>
      </c>
      <c r="L5" s="139" t="s">
        <v>207</v>
      </c>
      <c r="M5" s="139" t="s">
        <v>208</v>
      </c>
      <c r="N5" s="139" t="s">
        <v>209</v>
      </c>
      <c r="O5" s="152" t="s">
        <v>17</v>
      </c>
      <c r="P5" s="139" t="s">
        <v>205</v>
      </c>
      <c r="Q5" s="139" t="s">
        <v>206</v>
      </c>
      <c r="R5" s="139" t="s">
        <v>207</v>
      </c>
      <c r="S5" s="139" t="s">
        <v>208</v>
      </c>
      <c r="T5" s="139" t="s">
        <v>209</v>
      </c>
      <c r="U5" s="152" t="s">
        <v>17</v>
      </c>
      <c r="V5" s="139" t="s">
        <v>205</v>
      </c>
      <c r="W5" s="139" t="s">
        <v>206</v>
      </c>
      <c r="X5" s="139" t="s">
        <v>207</v>
      </c>
      <c r="Y5" s="139" t="s">
        <v>208</v>
      </c>
      <c r="Z5" s="139" t="s">
        <v>209</v>
      </c>
      <c r="AA5" s="152" t="s">
        <v>17</v>
      </c>
      <c r="AB5" s="139" t="s">
        <v>205</v>
      </c>
      <c r="AC5" s="139" t="s">
        <v>206</v>
      </c>
      <c r="AD5" s="139" t="s">
        <v>207</v>
      </c>
      <c r="AE5" s="139" t="s">
        <v>208</v>
      </c>
      <c r="AF5" s="139" t="s">
        <v>209</v>
      </c>
      <c r="AG5" s="152" t="s">
        <v>17</v>
      </c>
      <c r="AH5" s="139" t="s">
        <v>205</v>
      </c>
      <c r="AI5" s="139" t="s">
        <v>206</v>
      </c>
      <c r="AJ5" s="139" t="s">
        <v>207</v>
      </c>
      <c r="AK5" s="139" t="s">
        <v>208</v>
      </c>
      <c r="AL5" s="139" t="s">
        <v>209</v>
      </c>
      <c r="AM5" s="152" t="s">
        <v>17</v>
      </c>
      <c r="AN5" s="152" t="s">
        <v>17</v>
      </c>
      <c r="AO5" s="152" t="s">
        <v>17</v>
      </c>
      <c r="AP5" s="152" t="s">
        <v>17</v>
      </c>
      <c r="AQ5" s="153" t="s">
        <v>250</v>
      </c>
      <c r="AR5" s="140" t="s">
        <v>18</v>
      </c>
      <c r="AS5" s="140" t="s">
        <v>17</v>
      </c>
      <c r="AT5" s="154" t="s">
        <v>243</v>
      </c>
      <c r="AU5" s="154" t="s">
        <v>244</v>
      </c>
      <c r="AV5" s="519" t="s">
        <v>442</v>
      </c>
      <c r="AW5" s="154" t="s">
        <v>18</v>
      </c>
      <c r="AX5" s="154" t="s">
        <v>17</v>
      </c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</row>
    <row r="6" spans="1:70" ht="15.95" customHeight="1">
      <c r="A6" s="137">
        <v>1</v>
      </c>
      <c r="B6" s="138">
        <v>1</v>
      </c>
      <c r="C6" s="139" t="s">
        <v>10</v>
      </c>
      <c r="D6" s="140">
        <v>9.5</v>
      </c>
      <c r="E6" s="140">
        <v>5</v>
      </c>
      <c r="F6" s="140">
        <v>4</v>
      </c>
      <c r="G6" s="140">
        <v>53</v>
      </c>
      <c r="H6" s="140">
        <f>D6+E6+F6+G6</f>
        <v>71.5</v>
      </c>
      <c r="I6" s="140" t="s">
        <v>381</v>
      </c>
      <c r="J6" s="140">
        <v>10</v>
      </c>
      <c r="K6" s="140">
        <v>5</v>
      </c>
      <c r="L6" s="140">
        <v>5</v>
      </c>
      <c r="M6" s="140">
        <v>63</v>
      </c>
      <c r="N6" s="140">
        <f>J6+K6+L6+M6</f>
        <v>83</v>
      </c>
      <c r="O6" s="140" t="s">
        <v>380</v>
      </c>
      <c r="P6" s="140">
        <v>8</v>
      </c>
      <c r="Q6" s="140">
        <v>5</v>
      </c>
      <c r="R6" s="140">
        <v>4</v>
      </c>
      <c r="S6" s="140">
        <v>41</v>
      </c>
      <c r="T6" s="140">
        <f>P6+Q6+R6+S6</f>
        <v>58</v>
      </c>
      <c r="U6" s="140" t="s">
        <v>377</v>
      </c>
      <c r="V6" s="140">
        <v>7</v>
      </c>
      <c r="W6" s="140">
        <v>5</v>
      </c>
      <c r="X6" s="140">
        <v>4</v>
      </c>
      <c r="Y6" s="140">
        <v>41</v>
      </c>
      <c r="Z6" s="140">
        <f>V6+W6+X6+Y6</f>
        <v>57</v>
      </c>
      <c r="AA6" s="140" t="s">
        <v>377</v>
      </c>
      <c r="AB6" s="140">
        <v>10</v>
      </c>
      <c r="AC6" s="140">
        <v>5</v>
      </c>
      <c r="AD6" s="140">
        <v>5</v>
      </c>
      <c r="AE6" s="140">
        <v>64</v>
      </c>
      <c r="AF6" s="140">
        <f>AB6+AC6+AD6+AE6</f>
        <v>84</v>
      </c>
      <c r="AG6" s="140" t="s">
        <v>380</v>
      </c>
      <c r="AH6" s="140">
        <v>8</v>
      </c>
      <c r="AI6" s="140">
        <v>5</v>
      </c>
      <c r="AJ6" s="140">
        <v>4</v>
      </c>
      <c r="AK6" s="140">
        <v>55</v>
      </c>
      <c r="AL6" s="140">
        <f>AH6+AI6+AJ6+AK6</f>
        <v>72</v>
      </c>
      <c r="AM6" s="140" t="s">
        <v>381</v>
      </c>
      <c r="AN6" s="140" t="s">
        <v>380</v>
      </c>
      <c r="AO6" s="140" t="s">
        <v>386</v>
      </c>
      <c r="AP6" s="140" t="s">
        <v>380</v>
      </c>
      <c r="AQ6" s="140">
        <f>H6+N6+T6+Z6+AF6+AL6</f>
        <v>425.5</v>
      </c>
      <c r="AR6" s="140">
        <f>AQ6/6</f>
        <v>70.916666666666671</v>
      </c>
      <c r="AS6" s="140" t="s">
        <v>381</v>
      </c>
      <c r="AT6" s="140">
        <v>393.5</v>
      </c>
      <c r="AU6" s="140">
        <v>425.5</v>
      </c>
      <c r="AV6" s="140">
        <f>AT6+AU6</f>
        <v>819</v>
      </c>
      <c r="AW6" s="141">
        <f>AV6/12</f>
        <v>68.25</v>
      </c>
      <c r="AX6" s="140" t="s">
        <v>379</v>
      </c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</row>
    <row r="7" spans="1:70" ht="15.95" customHeight="1">
      <c r="A7" s="137">
        <v>2</v>
      </c>
      <c r="B7" s="138">
        <v>2</v>
      </c>
      <c r="C7" s="139" t="s">
        <v>225</v>
      </c>
      <c r="D7" s="140">
        <v>9.5</v>
      </c>
      <c r="E7" s="140">
        <v>5</v>
      </c>
      <c r="F7" s="140">
        <v>4</v>
      </c>
      <c r="G7" s="140">
        <v>58</v>
      </c>
      <c r="H7" s="140">
        <f t="shared" ref="H7:H30" si="0">D7+E7+F7+G7</f>
        <v>76.5</v>
      </c>
      <c r="I7" s="140" t="s">
        <v>381</v>
      </c>
      <c r="J7" s="140">
        <v>10</v>
      </c>
      <c r="K7" s="140">
        <v>5</v>
      </c>
      <c r="L7" s="140">
        <v>5</v>
      </c>
      <c r="M7" s="140">
        <v>71</v>
      </c>
      <c r="N7" s="140">
        <f t="shared" ref="N7:N30" si="1">J7+K7+L7+M7</f>
        <v>91</v>
      </c>
      <c r="O7" s="140" t="s">
        <v>375</v>
      </c>
      <c r="P7" s="140">
        <v>9</v>
      </c>
      <c r="Q7" s="140">
        <v>5</v>
      </c>
      <c r="R7" s="140">
        <v>5</v>
      </c>
      <c r="S7" s="140">
        <v>59</v>
      </c>
      <c r="T7" s="140">
        <f t="shared" ref="T7:T30" si="2">P7+Q7+R7+S7</f>
        <v>78</v>
      </c>
      <c r="U7" s="140" t="s">
        <v>381</v>
      </c>
      <c r="V7" s="140">
        <v>10</v>
      </c>
      <c r="W7" s="140">
        <v>5</v>
      </c>
      <c r="X7" s="140">
        <v>5</v>
      </c>
      <c r="Y7" s="140">
        <v>64</v>
      </c>
      <c r="Z7" s="140">
        <f t="shared" ref="Z7:Z30" si="3">V7+W7+X7+Y7</f>
        <v>84</v>
      </c>
      <c r="AA7" s="140" t="s">
        <v>380</v>
      </c>
      <c r="AB7" s="140">
        <v>10</v>
      </c>
      <c r="AC7" s="140">
        <v>5</v>
      </c>
      <c r="AD7" s="140">
        <v>5</v>
      </c>
      <c r="AE7" s="140">
        <v>71</v>
      </c>
      <c r="AF7" s="140">
        <f t="shared" ref="AF7:AF30" si="4">AB7+AC7+AD7+AE7</f>
        <v>91</v>
      </c>
      <c r="AG7" s="140" t="s">
        <v>375</v>
      </c>
      <c r="AH7" s="140">
        <v>10</v>
      </c>
      <c r="AI7" s="140">
        <v>5</v>
      </c>
      <c r="AJ7" s="140">
        <v>5</v>
      </c>
      <c r="AK7" s="140">
        <v>64</v>
      </c>
      <c r="AL7" s="140">
        <f t="shared" ref="AL7:AL30" si="5">AH7+AI7+AJ7+AK7</f>
        <v>84</v>
      </c>
      <c r="AM7" s="140" t="s">
        <v>380</v>
      </c>
      <c r="AN7" s="140" t="s">
        <v>375</v>
      </c>
      <c r="AO7" s="140" t="s">
        <v>386</v>
      </c>
      <c r="AP7" s="140" t="s">
        <v>380</v>
      </c>
      <c r="AQ7" s="140">
        <f t="shared" ref="AQ7:AQ30" si="6">H7+N7+T7+Z7+AF7+AL7</f>
        <v>504.5</v>
      </c>
      <c r="AR7" s="140">
        <f t="shared" ref="AR7:AR30" si="7">AQ7/6</f>
        <v>84.083333333333329</v>
      </c>
      <c r="AS7" s="140" t="s">
        <v>380</v>
      </c>
      <c r="AT7" s="140">
        <v>501.5</v>
      </c>
      <c r="AU7" s="140">
        <v>504.5</v>
      </c>
      <c r="AV7" s="140">
        <f t="shared" ref="AV7:AV30" si="8">AT7+AU7</f>
        <v>1006</v>
      </c>
      <c r="AW7" s="141">
        <f t="shared" ref="AW7:AW30" si="9">AV7/12</f>
        <v>83.833333333333329</v>
      </c>
      <c r="AX7" s="140" t="s">
        <v>380</v>
      </c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</row>
    <row r="8" spans="1:70" ht="15.95" customHeight="1">
      <c r="A8" s="137">
        <v>3</v>
      </c>
      <c r="B8" s="138">
        <v>3</v>
      </c>
      <c r="C8" s="139" t="s">
        <v>355</v>
      </c>
      <c r="D8" s="140">
        <v>8.5</v>
      </c>
      <c r="E8" s="140">
        <v>4</v>
      </c>
      <c r="F8" s="140">
        <v>4</v>
      </c>
      <c r="G8" s="140">
        <v>34</v>
      </c>
      <c r="H8" s="140">
        <f t="shared" si="0"/>
        <v>50.5</v>
      </c>
      <c r="I8" s="140" t="s">
        <v>377</v>
      </c>
      <c r="J8" s="140">
        <v>7</v>
      </c>
      <c r="K8" s="140">
        <v>3</v>
      </c>
      <c r="L8" s="140">
        <v>4</v>
      </c>
      <c r="M8" s="140">
        <v>44</v>
      </c>
      <c r="N8" s="140">
        <f t="shared" si="1"/>
        <v>58</v>
      </c>
      <c r="O8" s="140" t="s">
        <v>402</v>
      </c>
      <c r="P8" s="140">
        <v>7</v>
      </c>
      <c r="Q8" s="140">
        <v>5</v>
      </c>
      <c r="R8" s="140">
        <v>4</v>
      </c>
      <c r="S8" s="140">
        <v>42</v>
      </c>
      <c r="T8" s="140">
        <f t="shared" si="2"/>
        <v>58</v>
      </c>
      <c r="U8" s="140" t="s">
        <v>377</v>
      </c>
      <c r="V8" s="140">
        <v>6</v>
      </c>
      <c r="W8" s="140">
        <v>4</v>
      </c>
      <c r="X8" s="140">
        <v>5</v>
      </c>
      <c r="Y8" s="140">
        <v>32</v>
      </c>
      <c r="Z8" s="140">
        <f t="shared" si="3"/>
        <v>47</v>
      </c>
      <c r="AA8" s="140" t="s">
        <v>376</v>
      </c>
      <c r="AB8" s="140">
        <v>9</v>
      </c>
      <c r="AC8" s="140">
        <v>4</v>
      </c>
      <c r="AD8" s="140">
        <v>4</v>
      </c>
      <c r="AE8" s="140">
        <v>50</v>
      </c>
      <c r="AF8" s="140">
        <f t="shared" si="4"/>
        <v>67</v>
      </c>
      <c r="AG8" s="140" t="s">
        <v>379</v>
      </c>
      <c r="AH8" s="140">
        <v>6</v>
      </c>
      <c r="AI8" s="140">
        <v>4</v>
      </c>
      <c r="AJ8" s="140">
        <v>4</v>
      </c>
      <c r="AK8" s="140">
        <v>38</v>
      </c>
      <c r="AL8" s="140">
        <f t="shared" si="5"/>
        <v>52</v>
      </c>
      <c r="AM8" s="140" t="s">
        <v>377</v>
      </c>
      <c r="AN8" s="140" t="s">
        <v>375</v>
      </c>
      <c r="AO8" s="140" t="s">
        <v>387</v>
      </c>
      <c r="AP8" s="140" t="s">
        <v>381</v>
      </c>
      <c r="AQ8" s="140">
        <f t="shared" si="6"/>
        <v>332.5</v>
      </c>
      <c r="AR8" s="140">
        <f t="shared" si="7"/>
        <v>55.416666666666664</v>
      </c>
      <c r="AS8" s="140" t="s">
        <v>377</v>
      </c>
      <c r="AT8" s="140">
        <v>301.5</v>
      </c>
      <c r="AU8" s="140">
        <v>332.5</v>
      </c>
      <c r="AV8" s="140">
        <f t="shared" si="8"/>
        <v>634</v>
      </c>
      <c r="AW8" s="141">
        <f t="shared" si="9"/>
        <v>52.833333333333336</v>
      </c>
      <c r="AX8" s="140" t="s">
        <v>377</v>
      </c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</row>
    <row r="9" spans="1:70" ht="15.95" customHeight="1">
      <c r="A9" s="137">
        <v>4</v>
      </c>
      <c r="B9" s="138">
        <v>4</v>
      </c>
      <c r="C9" s="139" t="s">
        <v>356</v>
      </c>
      <c r="D9" s="140">
        <v>10</v>
      </c>
      <c r="E9" s="140">
        <v>5</v>
      </c>
      <c r="F9" s="140">
        <v>5</v>
      </c>
      <c r="G9" s="140">
        <v>74</v>
      </c>
      <c r="H9" s="140">
        <f t="shared" si="0"/>
        <v>94</v>
      </c>
      <c r="I9" s="140" t="s">
        <v>375</v>
      </c>
      <c r="J9" s="140">
        <v>10</v>
      </c>
      <c r="K9" s="140">
        <v>5</v>
      </c>
      <c r="L9" s="140">
        <v>5</v>
      </c>
      <c r="M9" s="140">
        <v>80</v>
      </c>
      <c r="N9" s="140">
        <f t="shared" si="1"/>
        <v>100</v>
      </c>
      <c r="O9" s="140" t="s">
        <v>375</v>
      </c>
      <c r="P9" s="140">
        <v>10</v>
      </c>
      <c r="Q9" s="140">
        <v>5</v>
      </c>
      <c r="R9" s="140">
        <v>5</v>
      </c>
      <c r="S9" s="140">
        <v>73</v>
      </c>
      <c r="T9" s="140">
        <f t="shared" si="2"/>
        <v>93</v>
      </c>
      <c r="U9" s="140" t="s">
        <v>375</v>
      </c>
      <c r="V9" s="140">
        <v>10</v>
      </c>
      <c r="W9" s="140">
        <v>5</v>
      </c>
      <c r="X9" s="140">
        <v>5</v>
      </c>
      <c r="Y9" s="140">
        <v>73</v>
      </c>
      <c r="Z9" s="140">
        <f t="shared" si="3"/>
        <v>93</v>
      </c>
      <c r="AA9" s="140" t="s">
        <v>375</v>
      </c>
      <c r="AB9" s="140">
        <v>10</v>
      </c>
      <c r="AC9" s="140">
        <v>5</v>
      </c>
      <c r="AD9" s="140">
        <v>5</v>
      </c>
      <c r="AE9" s="140">
        <v>75</v>
      </c>
      <c r="AF9" s="140">
        <f t="shared" si="4"/>
        <v>95</v>
      </c>
      <c r="AG9" s="140" t="s">
        <v>375</v>
      </c>
      <c r="AH9" s="140">
        <v>10</v>
      </c>
      <c r="AI9" s="140">
        <v>5</v>
      </c>
      <c r="AJ9" s="140">
        <v>5</v>
      </c>
      <c r="AK9" s="140">
        <v>78</v>
      </c>
      <c r="AL9" s="140">
        <f t="shared" si="5"/>
        <v>98</v>
      </c>
      <c r="AM9" s="140" t="s">
        <v>375</v>
      </c>
      <c r="AN9" s="140" t="s">
        <v>381</v>
      </c>
      <c r="AO9" s="140" t="s">
        <v>386</v>
      </c>
      <c r="AP9" s="140" t="s">
        <v>375</v>
      </c>
      <c r="AQ9" s="140">
        <f t="shared" si="6"/>
        <v>573</v>
      </c>
      <c r="AR9" s="140">
        <f t="shared" si="7"/>
        <v>95.5</v>
      </c>
      <c r="AS9" s="140" t="s">
        <v>375</v>
      </c>
      <c r="AT9" s="140">
        <v>504.5</v>
      </c>
      <c r="AU9" s="140">
        <v>573</v>
      </c>
      <c r="AV9" s="140">
        <f t="shared" si="8"/>
        <v>1077.5</v>
      </c>
      <c r="AW9" s="141">
        <f t="shared" si="9"/>
        <v>89.791666666666671</v>
      </c>
      <c r="AX9" s="140" t="s">
        <v>380</v>
      </c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1:70" ht="15.95" customHeight="1">
      <c r="A10" s="142">
        <v>5</v>
      </c>
      <c r="B10" s="142">
        <v>5</v>
      </c>
      <c r="C10" s="139" t="s">
        <v>47</v>
      </c>
      <c r="D10" s="140">
        <v>5</v>
      </c>
      <c r="E10" s="140">
        <v>4</v>
      </c>
      <c r="F10" s="140">
        <v>3</v>
      </c>
      <c r="G10" s="140">
        <v>28</v>
      </c>
      <c r="H10" s="140">
        <f t="shared" si="0"/>
        <v>40</v>
      </c>
      <c r="I10" s="140" t="s">
        <v>378</v>
      </c>
      <c r="J10" s="140">
        <v>6</v>
      </c>
      <c r="K10" s="140">
        <v>3</v>
      </c>
      <c r="L10" s="140">
        <v>3</v>
      </c>
      <c r="M10" s="140">
        <v>29</v>
      </c>
      <c r="N10" s="140">
        <f t="shared" si="1"/>
        <v>41</v>
      </c>
      <c r="O10" s="140" t="s">
        <v>376</v>
      </c>
      <c r="P10" s="140">
        <v>3</v>
      </c>
      <c r="Q10" s="140">
        <v>4</v>
      </c>
      <c r="R10" s="140">
        <v>4</v>
      </c>
      <c r="S10" s="140">
        <v>28</v>
      </c>
      <c r="T10" s="140">
        <f t="shared" si="2"/>
        <v>39</v>
      </c>
      <c r="U10" s="140" t="s">
        <v>378</v>
      </c>
      <c r="V10" s="140">
        <v>7</v>
      </c>
      <c r="W10" s="140">
        <v>4</v>
      </c>
      <c r="X10" s="140">
        <v>4</v>
      </c>
      <c r="Y10" s="140">
        <v>30</v>
      </c>
      <c r="Z10" s="140">
        <f t="shared" si="3"/>
        <v>45</v>
      </c>
      <c r="AA10" s="140" t="s">
        <v>376</v>
      </c>
      <c r="AB10" s="140">
        <v>8</v>
      </c>
      <c r="AC10" s="140">
        <v>4</v>
      </c>
      <c r="AD10" s="140">
        <v>4</v>
      </c>
      <c r="AE10" s="140">
        <v>27</v>
      </c>
      <c r="AF10" s="140">
        <f t="shared" si="4"/>
        <v>43</v>
      </c>
      <c r="AG10" s="140" t="s">
        <v>376</v>
      </c>
      <c r="AH10" s="140">
        <v>6</v>
      </c>
      <c r="AI10" s="140">
        <v>4</v>
      </c>
      <c r="AJ10" s="140">
        <v>4</v>
      </c>
      <c r="AK10" s="140">
        <v>29</v>
      </c>
      <c r="AL10" s="140">
        <f t="shared" si="5"/>
        <v>43</v>
      </c>
      <c r="AM10" s="140" t="s">
        <v>376</v>
      </c>
      <c r="AN10" s="140" t="s">
        <v>380</v>
      </c>
      <c r="AO10" s="140" t="s">
        <v>387</v>
      </c>
      <c r="AP10" s="140" t="s">
        <v>381</v>
      </c>
      <c r="AQ10" s="140">
        <f t="shared" si="6"/>
        <v>251</v>
      </c>
      <c r="AR10" s="140">
        <f t="shared" si="7"/>
        <v>41.833333333333336</v>
      </c>
      <c r="AS10" s="140" t="s">
        <v>376</v>
      </c>
      <c r="AT10" s="140">
        <v>237.5</v>
      </c>
      <c r="AU10" s="140">
        <v>251</v>
      </c>
      <c r="AV10" s="140">
        <f t="shared" si="8"/>
        <v>488.5</v>
      </c>
      <c r="AW10" s="141">
        <f t="shared" si="9"/>
        <v>40.708333333333336</v>
      </c>
      <c r="AX10" s="140" t="s">
        <v>376</v>
      </c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</row>
    <row r="11" spans="1:70" ht="15.95" customHeight="1">
      <c r="A11" s="142">
        <v>6</v>
      </c>
      <c r="B11" s="142">
        <v>6</v>
      </c>
      <c r="C11" s="142" t="s">
        <v>48</v>
      </c>
      <c r="D11" s="140">
        <v>9.5</v>
      </c>
      <c r="E11" s="140">
        <v>5</v>
      </c>
      <c r="F11" s="140">
        <v>5</v>
      </c>
      <c r="G11" s="140">
        <v>53</v>
      </c>
      <c r="H11" s="140">
        <f t="shared" si="0"/>
        <v>72.5</v>
      </c>
      <c r="I11" s="140" t="s">
        <v>381</v>
      </c>
      <c r="J11" s="140">
        <v>10</v>
      </c>
      <c r="K11" s="140">
        <v>5</v>
      </c>
      <c r="L11" s="140">
        <v>5</v>
      </c>
      <c r="M11" s="140">
        <v>76</v>
      </c>
      <c r="N11" s="140">
        <f t="shared" si="1"/>
        <v>96</v>
      </c>
      <c r="O11" s="140" t="s">
        <v>375</v>
      </c>
      <c r="P11" s="140">
        <v>10</v>
      </c>
      <c r="Q11" s="140">
        <v>5</v>
      </c>
      <c r="R11" s="140">
        <v>5</v>
      </c>
      <c r="S11" s="140">
        <v>60</v>
      </c>
      <c r="T11" s="140">
        <f t="shared" si="2"/>
        <v>80</v>
      </c>
      <c r="U11" s="140" t="s">
        <v>381</v>
      </c>
      <c r="V11" s="140">
        <v>10</v>
      </c>
      <c r="W11" s="140">
        <v>5</v>
      </c>
      <c r="X11" s="140">
        <v>5</v>
      </c>
      <c r="Y11" s="140">
        <v>34</v>
      </c>
      <c r="Z11" s="140">
        <f t="shared" si="3"/>
        <v>54</v>
      </c>
      <c r="AA11" s="140" t="s">
        <v>377</v>
      </c>
      <c r="AB11" s="140">
        <v>10</v>
      </c>
      <c r="AC11" s="140">
        <v>5</v>
      </c>
      <c r="AD11" s="140">
        <v>5</v>
      </c>
      <c r="AE11" s="140">
        <v>68</v>
      </c>
      <c r="AF11" s="140">
        <f t="shared" si="4"/>
        <v>88</v>
      </c>
      <c r="AG11" s="140" t="s">
        <v>380</v>
      </c>
      <c r="AH11" s="140">
        <v>9</v>
      </c>
      <c r="AI11" s="140">
        <v>4</v>
      </c>
      <c r="AJ11" s="140">
        <v>4</v>
      </c>
      <c r="AK11" s="140">
        <v>45</v>
      </c>
      <c r="AL11" s="140">
        <f t="shared" si="5"/>
        <v>62</v>
      </c>
      <c r="AM11" s="140" t="s">
        <v>379</v>
      </c>
      <c r="AN11" s="140" t="s">
        <v>381</v>
      </c>
      <c r="AO11" s="140" t="s">
        <v>386</v>
      </c>
      <c r="AP11" s="140" t="s">
        <v>375</v>
      </c>
      <c r="AQ11" s="140">
        <f t="shared" si="6"/>
        <v>452.5</v>
      </c>
      <c r="AR11" s="140">
        <f t="shared" si="7"/>
        <v>75.416666666666671</v>
      </c>
      <c r="AS11" s="140" t="s">
        <v>381</v>
      </c>
      <c r="AT11" s="140">
        <v>390.5</v>
      </c>
      <c r="AU11" s="140">
        <v>452.5</v>
      </c>
      <c r="AV11" s="140">
        <f t="shared" si="8"/>
        <v>843</v>
      </c>
      <c r="AW11" s="141">
        <f t="shared" si="9"/>
        <v>70.25</v>
      </c>
      <c r="AX11" s="143" t="s">
        <v>381</v>
      </c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1:70" ht="15.95" customHeight="1">
      <c r="A12" s="142">
        <v>7</v>
      </c>
      <c r="B12" s="142">
        <v>7</v>
      </c>
      <c r="C12" s="142" t="s">
        <v>46</v>
      </c>
      <c r="D12" s="140">
        <v>8</v>
      </c>
      <c r="E12" s="140">
        <v>4</v>
      </c>
      <c r="F12" s="140">
        <v>4</v>
      </c>
      <c r="G12" s="140">
        <v>36</v>
      </c>
      <c r="H12" s="140">
        <f t="shared" si="0"/>
        <v>52</v>
      </c>
      <c r="I12" s="140" t="s">
        <v>377</v>
      </c>
      <c r="J12" s="140">
        <v>8</v>
      </c>
      <c r="K12" s="140">
        <v>4</v>
      </c>
      <c r="L12" s="140">
        <v>4</v>
      </c>
      <c r="M12" s="140">
        <v>60</v>
      </c>
      <c r="N12" s="140">
        <f t="shared" si="1"/>
        <v>76</v>
      </c>
      <c r="O12" s="140" t="s">
        <v>381</v>
      </c>
      <c r="P12" s="140">
        <v>8</v>
      </c>
      <c r="Q12" s="140">
        <v>5</v>
      </c>
      <c r="R12" s="140">
        <v>5</v>
      </c>
      <c r="S12" s="140">
        <v>42</v>
      </c>
      <c r="T12" s="140">
        <f t="shared" si="2"/>
        <v>60</v>
      </c>
      <c r="U12" s="140" t="s">
        <v>377</v>
      </c>
      <c r="V12" s="140">
        <v>6</v>
      </c>
      <c r="W12" s="140">
        <v>4</v>
      </c>
      <c r="X12" s="140">
        <v>3</v>
      </c>
      <c r="Y12" s="140">
        <v>32</v>
      </c>
      <c r="Z12" s="140">
        <f t="shared" si="3"/>
        <v>45</v>
      </c>
      <c r="AA12" s="140" t="s">
        <v>376</v>
      </c>
      <c r="AB12" s="140">
        <v>9</v>
      </c>
      <c r="AC12" s="140">
        <v>5</v>
      </c>
      <c r="AD12" s="140">
        <v>5</v>
      </c>
      <c r="AE12" s="140">
        <v>59</v>
      </c>
      <c r="AF12" s="140">
        <f t="shared" si="4"/>
        <v>78</v>
      </c>
      <c r="AG12" s="140" t="s">
        <v>381</v>
      </c>
      <c r="AH12" s="140">
        <v>9</v>
      </c>
      <c r="AI12" s="140">
        <v>4</v>
      </c>
      <c r="AJ12" s="140">
        <v>4</v>
      </c>
      <c r="AK12" s="140">
        <v>28</v>
      </c>
      <c r="AL12" s="140">
        <f t="shared" si="5"/>
        <v>45</v>
      </c>
      <c r="AM12" s="140" t="s">
        <v>376</v>
      </c>
      <c r="AN12" s="140" t="s">
        <v>380</v>
      </c>
      <c r="AO12" s="140" t="s">
        <v>386</v>
      </c>
      <c r="AP12" s="140" t="s">
        <v>380</v>
      </c>
      <c r="AQ12" s="140">
        <f t="shared" si="6"/>
        <v>356</v>
      </c>
      <c r="AR12" s="140">
        <f t="shared" si="7"/>
        <v>59.333333333333336</v>
      </c>
      <c r="AS12" s="140" t="s">
        <v>377</v>
      </c>
      <c r="AT12" s="140">
        <v>326.5</v>
      </c>
      <c r="AU12" s="140">
        <v>356</v>
      </c>
      <c r="AV12" s="140">
        <f t="shared" si="8"/>
        <v>682.5</v>
      </c>
      <c r="AW12" s="141">
        <f t="shared" si="9"/>
        <v>56.875</v>
      </c>
      <c r="AX12" s="140" t="s">
        <v>377</v>
      </c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</row>
    <row r="13" spans="1:70" ht="15.95" customHeight="1">
      <c r="A13" s="142">
        <v>8</v>
      </c>
      <c r="B13" s="142">
        <v>8</v>
      </c>
      <c r="C13" s="139" t="s">
        <v>120</v>
      </c>
      <c r="D13" s="140">
        <v>10</v>
      </c>
      <c r="E13" s="140">
        <v>5</v>
      </c>
      <c r="F13" s="140">
        <v>5</v>
      </c>
      <c r="G13" s="140">
        <v>78</v>
      </c>
      <c r="H13" s="140">
        <f t="shared" si="0"/>
        <v>98</v>
      </c>
      <c r="I13" s="140" t="s">
        <v>375</v>
      </c>
      <c r="J13" s="140">
        <v>10</v>
      </c>
      <c r="K13" s="140">
        <v>5</v>
      </c>
      <c r="L13" s="140">
        <v>5</v>
      </c>
      <c r="M13" s="140">
        <v>80</v>
      </c>
      <c r="N13" s="140">
        <f t="shared" si="1"/>
        <v>100</v>
      </c>
      <c r="O13" s="140" t="s">
        <v>375</v>
      </c>
      <c r="P13" s="140">
        <v>10</v>
      </c>
      <c r="Q13" s="140">
        <v>5</v>
      </c>
      <c r="R13" s="140">
        <v>5</v>
      </c>
      <c r="S13" s="140">
        <v>73</v>
      </c>
      <c r="T13" s="140">
        <f t="shared" si="2"/>
        <v>93</v>
      </c>
      <c r="U13" s="140" t="s">
        <v>375</v>
      </c>
      <c r="V13" s="140">
        <v>10</v>
      </c>
      <c r="W13" s="140">
        <v>5</v>
      </c>
      <c r="X13" s="140">
        <v>5</v>
      </c>
      <c r="Y13" s="140">
        <v>75</v>
      </c>
      <c r="Z13" s="140">
        <f t="shared" si="3"/>
        <v>95</v>
      </c>
      <c r="AA13" s="140" t="s">
        <v>375</v>
      </c>
      <c r="AB13" s="140">
        <v>10</v>
      </c>
      <c r="AC13" s="140">
        <v>5</v>
      </c>
      <c r="AD13" s="140">
        <v>5</v>
      </c>
      <c r="AE13" s="140">
        <v>80</v>
      </c>
      <c r="AF13" s="140">
        <f t="shared" si="4"/>
        <v>100</v>
      </c>
      <c r="AG13" s="140" t="s">
        <v>375</v>
      </c>
      <c r="AH13" s="140">
        <v>10</v>
      </c>
      <c r="AI13" s="140">
        <v>5</v>
      </c>
      <c r="AJ13" s="140">
        <v>5</v>
      </c>
      <c r="AK13" s="140">
        <v>80</v>
      </c>
      <c r="AL13" s="140">
        <f t="shared" si="5"/>
        <v>100</v>
      </c>
      <c r="AM13" s="140" t="s">
        <v>375</v>
      </c>
      <c r="AN13" s="140" t="s">
        <v>375</v>
      </c>
      <c r="AO13" s="140" t="s">
        <v>386</v>
      </c>
      <c r="AP13" s="140" t="s">
        <v>375</v>
      </c>
      <c r="AQ13" s="140">
        <f t="shared" si="6"/>
        <v>586</v>
      </c>
      <c r="AR13" s="140">
        <f t="shared" si="7"/>
        <v>97.666666666666671</v>
      </c>
      <c r="AS13" s="140" t="s">
        <v>375</v>
      </c>
      <c r="AT13" s="140">
        <v>537</v>
      </c>
      <c r="AU13" s="140">
        <v>586</v>
      </c>
      <c r="AV13" s="140">
        <f t="shared" si="8"/>
        <v>1123</v>
      </c>
      <c r="AW13" s="141">
        <f t="shared" si="9"/>
        <v>93.583333333333329</v>
      </c>
      <c r="AX13" s="140" t="s">
        <v>375</v>
      </c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</row>
    <row r="14" spans="1:70" ht="15.95" customHeight="1">
      <c r="A14" s="142">
        <v>9</v>
      </c>
      <c r="B14" s="142">
        <v>9</v>
      </c>
      <c r="C14" s="139" t="s">
        <v>121</v>
      </c>
      <c r="D14" s="140">
        <v>10</v>
      </c>
      <c r="E14" s="140">
        <v>5</v>
      </c>
      <c r="F14" s="140">
        <v>5</v>
      </c>
      <c r="G14" s="140">
        <v>79</v>
      </c>
      <c r="H14" s="140">
        <f t="shared" si="0"/>
        <v>99</v>
      </c>
      <c r="I14" s="140" t="s">
        <v>375</v>
      </c>
      <c r="J14" s="140">
        <v>10</v>
      </c>
      <c r="K14" s="140">
        <v>5</v>
      </c>
      <c r="L14" s="140">
        <v>5</v>
      </c>
      <c r="M14" s="140">
        <v>80</v>
      </c>
      <c r="N14" s="140">
        <f t="shared" si="1"/>
        <v>100</v>
      </c>
      <c r="O14" s="140" t="s">
        <v>375</v>
      </c>
      <c r="P14" s="140">
        <v>10</v>
      </c>
      <c r="Q14" s="140">
        <v>5</v>
      </c>
      <c r="R14" s="140">
        <v>5</v>
      </c>
      <c r="S14" s="140">
        <v>77</v>
      </c>
      <c r="T14" s="140">
        <f t="shared" si="2"/>
        <v>97</v>
      </c>
      <c r="U14" s="140" t="s">
        <v>375</v>
      </c>
      <c r="V14" s="140">
        <v>10</v>
      </c>
      <c r="W14" s="140">
        <v>5</v>
      </c>
      <c r="X14" s="140">
        <v>5</v>
      </c>
      <c r="Y14" s="140">
        <v>79</v>
      </c>
      <c r="Z14" s="140">
        <f t="shared" si="3"/>
        <v>99</v>
      </c>
      <c r="AA14" s="140" t="s">
        <v>375</v>
      </c>
      <c r="AB14" s="140">
        <v>10</v>
      </c>
      <c r="AC14" s="140">
        <v>5</v>
      </c>
      <c r="AD14" s="140">
        <v>5</v>
      </c>
      <c r="AE14" s="140">
        <v>80</v>
      </c>
      <c r="AF14" s="140">
        <f t="shared" si="4"/>
        <v>100</v>
      </c>
      <c r="AG14" s="140" t="s">
        <v>375</v>
      </c>
      <c r="AH14" s="140">
        <v>10</v>
      </c>
      <c r="AI14" s="140">
        <v>5</v>
      </c>
      <c r="AJ14" s="140">
        <v>5</v>
      </c>
      <c r="AK14" s="140">
        <v>80</v>
      </c>
      <c r="AL14" s="140">
        <f t="shared" si="5"/>
        <v>100</v>
      </c>
      <c r="AM14" s="140" t="s">
        <v>375</v>
      </c>
      <c r="AN14" s="140" t="s">
        <v>375</v>
      </c>
      <c r="AO14" s="140" t="s">
        <v>386</v>
      </c>
      <c r="AP14" s="140" t="s">
        <v>375</v>
      </c>
      <c r="AQ14" s="140">
        <f t="shared" si="6"/>
        <v>595</v>
      </c>
      <c r="AR14" s="140">
        <f t="shared" si="7"/>
        <v>99.166666666666671</v>
      </c>
      <c r="AS14" s="140" t="s">
        <v>375</v>
      </c>
      <c r="AT14" s="140">
        <v>576</v>
      </c>
      <c r="AU14" s="140">
        <v>595</v>
      </c>
      <c r="AV14" s="140">
        <f t="shared" si="8"/>
        <v>1171</v>
      </c>
      <c r="AW14" s="141">
        <f t="shared" si="9"/>
        <v>97.583333333333329</v>
      </c>
      <c r="AX14" s="140" t="s">
        <v>375</v>
      </c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</row>
    <row r="15" spans="1:70" ht="15.95" customHeight="1">
      <c r="A15" s="142">
        <v>10</v>
      </c>
      <c r="B15" s="142">
        <v>10</v>
      </c>
      <c r="C15" s="144" t="s">
        <v>226</v>
      </c>
      <c r="D15" s="140">
        <v>9.5</v>
      </c>
      <c r="E15" s="140">
        <v>5</v>
      </c>
      <c r="F15" s="140">
        <v>5</v>
      </c>
      <c r="G15" s="140">
        <v>73</v>
      </c>
      <c r="H15" s="140">
        <f t="shared" si="0"/>
        <v>92.5</v>
      </c>
      <c r="I15" s="140" t="s">
        <v>375</v>
      </c>
      <c r="J15" s="140">
        <v>9</v>
      </c>
      <c r="K15" s="140">
        <v>4</v>
      </c>
      <c r="L15" s="140">
        <v>4</v>
      </c>
      <c r="M15" s="140">
        <v>66</v>
      </c>
      <c r="N15" s="140">
        <f t="shared" si="1"/>
        <v>83</v>
      </c>
      <c r="O15" s="140" t="s">
        <v>380</v>
      </c>
      <c r="P15" s="140">
        <v>9</v>
      </c>
      <c r="Q15" s="140">
        <v>5</v>
      </c>
      <c r="R15" s="140">
        <v>5</v>
      </c>
      <c r="S15" s="140">
        <v>67</v>
      </c>
      <c r="T15" s="140">
        <f t="shared" si="2"/>
        <v>86</v>
      </c>
      <c r="U15" s="140" t="s">
        <v>380</v>
      </c>
      <c r="V15" s="140">
        <v>8</v>
      </c>
      <c r="W15" s="140">
        <v>5</v>
      </c>
      <c r="X15" s="140">
        <v>5</v>
      </c>
      <c r="Y15" s="140">
        <v>47</v>
      </c>
      <c r="Z15" s="140">
        <f t="shared" si="3"/>
        <v>65</v>
      </c>
      <c r="AA15" s="140" t="s">
        <v>379</v>
      </c>
      <c r="AB15" s="140">
        <v>10</v>
      </c>
      <c r="AC15" s="140">
        <v>5</v>
      </c>
      <c r="AD15" s="140">
        <v>5</v>
      </c>
      <c r="AE15" s="140">
        <v>78</v>
      </c>
      <c r="AF15" s="140">
        <f t="shared" si="4"/>
        <v>98</v>
      </c>
      <c r="AG15" s="140" t="s">
        <v>375</v>
      </c>
      <c r="AH15" s="140">
        <v>10</v>
      </c>
      <c r="AI15" s="140">
        <v>5</v>
      </c>
      <c r="AJ15" s="140">
        <v>5</v>
      </c>
      <c r="AK15" s="140">
        <v>76</v>
      </c>
      <c r="AL15" s="140">
        <f t="shared" si="5"/>
        <v>96</v>
      </c>
      <c r="AM15" s="140" t="s">
        <v>375</v>
      </c>
      <c r="AN15" s="140" t="s">
        <v>381</v>
      </c>
      <c r="AO15" s="140" t="s">
        <v>386</v>
      </c>
      <c r="AP15" s="140" t="s">
        <v>375</v>
      </c>
      <c r="AQ15" s="140">
        <f t="shared" si="6"/>
        <v>520.5</v>
      </c>
      <c r="AR15" s="140">
        <f t="shared" si="7"/>
        <v>86.75</v>
      </c>
      <c r="AS15" s="140" t="s">
        <v>380</v>
      </c>
      <c r="AT15" s="140">
        <v>466.5</v>
      </c>
      <c r="AU15" s="140">
        <v>520.5</v>
      </c>
      <c r="AV15" s="140">
        <f t="shared" si="8"/>
        <v>987</v>
      </c>
      <c r="AW15" s="141">
        <f t="shared" si="9"/>
        <v>82.25</v>
      </c>
      <c r="AX15" s="140" t="s">
        <v>380</v>
      </c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1:70" ht="15.95" customHeight="1">
      <c r="A16" s="142">
        <v>11</v>
      </c>
      <c r="B16" s="142">
        <v>11</v>
      </c>
      <c r="C16" s="145" t="s">
        <v>227</v>
      </c>
      <c r="D16" s="140">
        <v>7.5</v>
      </c>
      <c r="E16" s="140">
        <v>3</v>
      </c>
      <c r="F16" s="140">
        <v>3</v>
      </c>
      <c r="G16" s="140">
        <v>27</v>
      </c>
      <c r="H16" s="140">
        <f t="shared" si="0"/>
        <v>40.5</v>
      </c>
      <c r="I16" s="140" t="s">
        <v>376</v>
      </c>
      <c r="J16" s="140">
        <v>5</v>
      </c>
      <c r="K16" s="140">
        <v>3</v>
      </c>
      <c r="L16" s="140">
        <v>3</v>
      </c>
      <c r="M16" s="140">
        <v>41</v>
      </c>
      <c r="N16" s="140">
        <f t="shared" si="1"/>
        <v>52</v>
      </c>
      <c r="O16" s="140" t="s">
        <v>376</v>
      </c>
      <c r="P16" s="140">
        <v>3</v>
      </c>
      <c r="Q16" s="140">
        <v>4</v>
      </c>
      <c r="R16" s="140">
        <v>4</v>
      </c>
      <c r="S16" s="140">
        <v>27</v>
      </c>
      <c r="T16" s="140">
        <f t="shared" si="2"/>
        <v>38</v>
      </c>
      <c r="U16" s="140" t="s">
        <v>378</v>
      </c>
      <c r="V16" s="140">
        <v>6</v>
      </c>
      <c r="W16" s="140">
        <v>4</v>
      </c>
      <c r="X16" s="140">
        <v>2</v>
      </c>
      <c r="Y16" s="140">
        <v>27</v>
      </c>
      <c r="Z16" s="140">
        <f t="shared" si="3"/>
        <v>39</v>
      </c>
      <c r="AA16" s="140" t="s">
        <v>378</v>
      </c>
      <c r="AB16" s="140">
        <v>5</v>
      </c>
      <c r="AC16" s="140">
        <v>4</v>
      </c>
      <c r="AD16" s="140">
        <v>4</v>
      </c>
      <c r="AE16" s="140">
        <v>27</v>
      </c>
      <c r="AF16" s="140">
        <f t="shared" si="4"/>
        <v>40</v>
      </c>
      <c r="AG16" s="140" t="s">
        <v>378</v>
      </c>
      <c r="AH16" s="140">
        <v>5</v>
      </c>
      <c r="AI16" s="140">
        <v>4</v>
      </c>
      <c r="AJ16" s="140">
        <v>4</v>
      </c>
      <c r="AK16" s="140">
        <v>28</v>
      </c>
      <c r="AL16" s="140">
        <f t="shared" si="5"/>
        <v>41</v>
      </c>
      <c r="AM16" s="140" t="s">
        <v>376</v>
      </c>
      <c r="AN16" s="140" t="s">
        <v>375</v>
      </c>
      <c r="AO16" s="140" t="s">
        <v>387</v>
      </c>
      <c r="AP16" s="140" t="s">
        <v>381</v>
      </c>
      <c r="AQ16" s="140">
        <f t="shared" si="6"/>
        <v>250.5</v>
      </c>
      <c r="AR16" s="140">
        <f t="shared" si="7"/>
        <v>41.75</v>
      </c>
      <c r="AS16" s="140" t="s">
        <v>376</v>
      </c>
      <c r="AT16" s="140">
        <v>218</v>
      </c>
      <c r="AU16" s="140">
        <v>250.5</v>
      </c>
      <c r="AV16" s="140">
        <f t="shared" si="8"/>
        <v>468.5</v>
      </c>
      <c r="AW16" s="141">
        <f t="shared" si="9"/>
        <v>39.041666666666664</v>
      </c>
      <c r="AX16" s="140" t="s">
        <v>378</v>
      </c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1:69" ht="15.95" customHeight="1">
      <c r="A17" s="142">
        <v>12</v>
      </c>
      <c r="B17" s="142">
        <v>12</v>
      </c>
      <c r="C17" s="145" t="s">
        <v>122</v>
      </c>
      <c r="D17" s="140">
        <v>9.5</v>
      </c>
      <c r="E17" s="140">
        <v>5</v>
      </c>
      <c r="F17" s="140">
        <v>5</v>
      </c>
      <c r="G17" s="140">
        <v>61</v>
      </c>
      <c r="H17" s="140">
        <f t="shared" si="0"/>
        <v>80.5</v>
      </c>
      <c r="I17" s="140" t="s">
        <v>380</v>
      </c>
      <c r="J17" s="140">
        <v>9</v>
      </c>
      <c r="K17" s="140">
        <v>4</v>
      </c>
      <c r="L17" s="140">
        <v>5</v>
      </c>
      <c r="M17" s="140">
        <v>73</v>
      </c>
      <c r="N17" s="140">
        <f t="shared" si="1"/>
        <v>91</v>
      </c>
      <c r="O17" s="140" t="s">
        <v>375</v>
      </c>
      <c r="P17" s="140">
        <v>9</v>
      </c>
      <c r="Q17" s="140">
        <v>5</v>
      </c>
      <c r="R17" s="140">
        <v>5</v>
      </c>
      <c r="S17" s="140">
        <v>56</v>
      </c>
      <c r="T17" s="140">
        <f t="shared" si="2"/>
        <v>75</v>
      </c>
      <c r="U17" s="140" t="s">
        <v>381</v>
      </c>
      <c r="V17" s="140">
        <v>7</v>
      </c>
      <c r="W17" s="140">
        <v>5</v>
      </c>
      <c r="X17" s="140">
        <v>5</v>
      </c>
      <c r="Y17" s="140">
        <v>42</v>
      </c>
      <c r="Z17" s="140">
        <f t="shared" si="3"/>
        <v>59</v>
      </c>
      <c r="AA17" s="140" t="s">
        <v>377</v>
      </c>
      <c r="AB17" s="140">
        <v>10</v>
      </c>
      <c r="AC17" s="140">
        <v>5</v>
      </c>
      <c r="AD17" s="140">
        <v>5</v>
      </c>
      <c r="AE17" s="140">
        <v>46</v>
      </c>
      <c r="AF17" s="140">
        <f t="shared" si="4"/>
        <v>66</v>
      </c>
      <c r="AG17" s="140" t="s">
        <v>379</v>
      </c>
      <c r="AH17" s="140">
        <v>10</v>
      </c>
      <c r="AI17" s="140">
        <v>4.5</v>
      </c>
      <c r="AJ17" s="140">
        <v>4.5</v>
      </c>
      <c r="AK17" s="140">
        <v>74</v>
      </c>
      <c r="AL17" s="140">
        <f t="shared" si="5"/>
        <v>93</v>
      </c>
      <c r="AM17" s="140" t="s">
        <v>375</v>
      </c>
      <c r="AN17" s="140" t="s">
        <v>375</v>
      </c>
      <c r="AO17" s="140" t="s">
        <v>386</v>
      </c>
      <c r="AP17" s="140" t="s">
        <v>375</v>
      </c>
      <c r="AQ17" s="140">
        <f t="shared" si="6"/>
        <v>464.5</v>
      </c>
      <c r="AR17" s="140">
        <f t="shared" si="7"/>
        <v>77.416666666666671</v>
      </c>
      <c r="AS17" s="140" t="s">
        <v>381</v>
      </c>
      <c r="AT17" s="140">
        <v>381</v>
      </c>
      <c r="AU17" s="140">
        <v>464.5</v>
      </c>
      <c r="AV17" s="140">
        <f t="shared" si="8"/>
        <v>845.5</v>
      </c>
      <c r="AW17" s="141">
        <f t="shared" si="9"/>
        <v>70.458333333333329</v>
      </c>
      <c r="AX17" s="140" t="s">
        <v>381</v>
      </c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</row>
    <row r="18" spans="1:69" ht="15.95" customHeight="1">
      <c r="A18" s="142">
        <v>13</v>
      </c>
      <c r="B18" s="142">
        <v>13</v>
      </c>
      <c r="C18" s="145" t="s">
        <v>228</v>
      </c>
      <c r="D18" s="140">
        <v>9.5</v>
      </c>
      <c r="E18" s="140">
        <v>5</v>
      </c>
      <c r="F18" s="140">
        <v>5</v>
      </c>
      <c r="G18" s="140">
        <v>72</v>
      </c>
      <c r="H18" s="140">
        <f t="shared" si="0"/>
        <v>91.5</v>
      </c>
      <c r="I18" s="140" t="s">
        <v>375</v>
      </c>
      <c r="J18" s="140">
        <v>10</v>
      </c>
      <c r="K18" s="140">
        <v>5</v>
      </c>
      <c r="L18" s="140">
        <v>5</v>
      </c>
      <c r="M18" s="140">
        <v>73</v>
      </c>
      <c r="N18" s="140">
        <f t="shared" si="1"/>
        <v>93</v>
      </c>
      <c r="O18" s="140" t="s">
        <v>375</v>
      </c>
      <c r="P18" s="140">
        <v>10</v>
      </c>
      <c r="Q18" s="140">
        <v>5</v>
      </c>
      <c r="R18" s="140">
        <v>5</v>
      </c>
      <c r="S18" s="140">
        <v>70</v>
      </c>
      <c r="T18" s="140">
        <f t="shared" si="2"/>
        <v>90</v>
      </c>
      <c r="U18" s="140" t="s">
        <v>380</v>
      </c>
      <c r="V18" s="140">
        <v>10</v>
      </c>
      <c r="W18" s="140">
        <v>5</v>
      </c>
      <c r="X18" s="140">
        <v>5</v>
      </c>
      <c r="Y18" s="140">
        <v>63</v>
      </c>
      <c r="Z18" s="140">
        <f t="shared" si="3"/>
        <v>83</v>
      </c>
      <c r="AA18" s="140" t="s">
        <v>380</v>
      </c>
      <c r="AB18" s="140">
        <v>10</v>
      </c>
      <c r="AC18" s="140">
        <v>5</v>
      </c>
      <c r="AD18" s="140">
        <v>5</v>
      </c>
      <c r="AE18" s="140">
        <v>76</v>
      </c>
      <c r="AF18" s="140">
        <f t="shared" si="4"/>
        <v>96</v>
      </c>
      <c r="AG18" s="140" t="s">
        <v>375</v>
      </c>
      <c r="AH18" s="140">
        <v>10</v>
      </c>
      <c r="AI18" s="140">
        <v>5</v>
      </c>
      <c r="AJ18" s="140">
        <v>5</v>
      </c>
      <c r="AK18" s="140">
        <v>78</v>
      </c>
      <c r="AL18" s="140">
        <f t="shared" si="5"/>
        <v>98</v>
      </c>
      <c r="AM18" s="140" t="s">
        <v>375</v>
      </c>
      <c r="AN18" s="140" t="s">
        <v>375</v>
      </c>
      <c r="AO18" s="140" t="s">
        <v>386</v>
      </c>
      <c r="AP18" s="140" t="s">
        <v>375</v>
      </c>
      <c r="AQ18" s="140">
        <f t="shared" si="6"/>
        <v>551.5</v>
      </c>
      <c r="AR18" s="140">
        <f t="shared" si="7"/>
        <v>91.916666666666671</v>
      </c>
      <c r="AS18" s="140" t="s">
        <v>375</v>
      </c>
      <c r="AT18" s="140">
        <v>497</v>
      </c>
      <c r="AU18" s="140">
        <v>551.5</v>
      </c>
      <c r="AV18" s="140">
        <f t="shared" si="8"/>
        <v>1048.5</v>
      </c>
      <c r="AW18" s="141">
        <f t="shared" si="9"/>
        <v>87.375</v>
      </c>
      <c r="AX18" s="140" t="s">
        <v>380</v>
      </c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</row>
    <row r="19" spans="1:69" ht="15.95" customHeight="1">
      <c r="A19" s="142">
        <v>14</v>
      </c>
      <c r="B19" s="142">
        <v>14</v>
      </c>
      <c r="C19" s="146" t="s">
        <v>216</v>
      </c>
      <c r="D19" s="140">
        <v>9.5</v>
      </c>
      <c r="E19" s="140">
        <v>5</v>
      </c>
      <c r="F19" s="140">
        <v>5</v>
      </c>
      <c r="G19" s="140">
        <v>68</v>
      </c>
      <c r="H19" s="140">
        <f t="shared" si="0"/>
        <v>87.5</v>
      </c>
      <c r="I19" s="140" t="s">
        <v>380</v>
      </c>
      <c r="J19" s="140">
        <v>10</v>
      </c>
      <c r="K19" s="140">
        <v>5</v>
      </c>
      <c r="L19" s="140">
        <v>5</v>
      </c>
      <c r="M19" s="140">
        <v>75</v>
      </c>
      <c r="N19" s="140">
        <f t="shared" si="1"/>
        <v>95</v>
      </c>
      <c r="O19" s="140" t="s">
        <v>375</v>
      </c>
      <c r="P19" s="140">
        <v>10</v>
      </c>
      <c r="Q19" s="140">
        <v>5</v>
      </c>
      <c r="R19" s="140">
        <v>5</v>
      </c>
      <c r="S19" s="140">
        <v>74</v>
      </c>
      <c r="T19" s="140">
        <f t="shared" si="2"/>
        <v>94</v>
      </c>
      <c r="U19" s="140" t="s">
        <v>375</v>
      </c>
      <c r="V19" s="140">
        <v>10</v>
      </c>
      <c r="W19" s="140">
        <v>5</v>
      </c>
      <c r="X19" s="140">
        <v>5</v>
      </c>
      <c r="Y19" s="140">
        <v>54</v>
      </c>
      <c r="Z19" s="140">
        <f t="shared" si="3"/>
        <v>74</v>
      </c>
      <c r="AA19" s="140" t="s">
        <v>381</v>
      </c>
      <c r="AB19" s="140">
        <v>9</v>
      </c>
      <c r="AC19" s="140">
        <v>5</v>
      </c>
      <c r="AD19" s="140">
        <v>5</v>
      </c>
      <c r="AE19" s="140">
        <v>54</v>
      </c>
      <c r="AF19" s="140">
        <f t="shared" si="4"/>
        <v>73</v>
      </c>
      <c r="AG19" s="140" t="s">
        <v>381</v>
      </c>
      <c r="AH19" s="140">
        <v>10</v>
      </c>
      <c r="AI19" s="140">
        <v>5</v>
      </c>
      <c r="AJ19" s="140">
        <v>5</v>
      </c>
      <c r="AK19" s="140">
        <v>57</v>
      </c>
      <c r="AL19" s="140">
        <f t="shared" si="5"/>
        <v>77</v>
      </c>
      <c r="AM19" s="140" t="s">
        <v>381</v>
      </c>
      <c r="AN19" s="140" t="s">
        <v>375</v>
      </c>
      <c r="AO19" s="140" t="s">
        <v>386</v>
      </c>
      <c r="AP19" s="140" t="s">
        <v>375</v>
      </c>
      <c r="AQ19" s="140">
        <f t="shared" si="6"/>
        <v>500.5</v>
      </c>
      <c r="AR19" s="140">
        <f t="shared" si="7"/>
        <v>83.416666666666671</v>
      </c>
      <c r="AS19" s="140" t="s">
        <v>380</v>
      </c>
      <c r="AT19" s="140">
        <v>424</v>
      </c>
      <c r="AU19" s="140">
        <v>500.5</v>
      </c>
      <c r="AV19" s="140">
        <f t="shared" si="8"/>
        <v>924.5</v>
      </c>
      <c r="AW19" s="141">
        <f t="shared" si="9"/>
        <v>77.041666666666671</v>
      </c>
      <c r="AX19" s="140" t="s">
        <v>381</v>
      </c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</row>
    <row r="20" spans="1:69" ht="15.95" customHeight="1">
      <c r="A20" s="142">
        <v>15</v>
      </c>
      <c r="B20" s="142">
        <v>15</v>
      </c>
      <c r="C20" s="147" t="s">
        <v>229</v>
      </c>
      <c r="D20" s="140">
        <v>10</v>
      </c>
      <c r="E20" s="140">
        <v>5</v>
      </c>
      <c r="F20" s="140">
        <v>5</v>
      </c>
      <c r="G20" s="140">
        <v>71</v>
      </c>
      <c r="H20" s="140">
        <f t="shared" si="0"/>
        <v>91</v>
      </c>
      <c r="I20" s="140" t="s">
        <v>375</v>
      </c>
      <c r="J20" s="140">
        <v>10</v>
      </c>
      <c r="K20" s="140">
        <v>5</v>
      </c>
      <c r="L20" s="140">
        <v>5</v>
      </c>
      <c r="M20" s="140">
        <v>74</v>
      </c>
      <c r="N20" s="140">
        <f t="shared" si="1"/>
        <v>94</v>
      </c>
      <c r="O20" s="140" t="s">
        <v>375</v>
      </c>
      <c r="P20" s="140">
        <v>10</v>
      </c>
      <c r="Q20" s="140">
        <v>5</v>
      </c>
      <c r="R20" s="140">
        <v>5</v>
      </c>
      <c r="S20" s="140">
        <v>65</v>
      </c>
      <c r="T20" s="140">
        <f t="shared" si="2"/>
        <v>85</v>
      </c>
      <c r="U20" s="140" t="s">
        <v>380</v>
      </c>
      <c r="V20" s="140">
        <v>10</v>
      </c>
      <c r="W20" s="140">
        <v>5</v>
      </c>
      <c r="X20" s="140">
        <v>5</v>
      </c>
      <c r="Y20" s="140">
        <v>61</v>
      </c>
      <c r="Z20" s="140">
        <f t="shared" si="3"/>
        <v>81</v>
      </c>
      <c r="AA20" s="140" t="s">
        <v>380</v>
      </c>
      <c r="AB20" s="140">
        <v>10</v>
      </c>
      <c r="AC20" s="140">
        <v>5</v>
      </c>
      <c r="AD20" s="140">
        <v>5</v>
      </c>
      <c r="AE20" s="140">
        <v>65</v>
      </c>
      <c r="AF20" s="140">
        <f t="shared" si="4"/>
        <v>85</v>
      </c>
      <c r="AG20" s="140" t="s">
        <v>375</v>
      </c>
      <c r="AH20" s="140">
        <v>10</v>
      </c>
      <c r="AI20" s="140">
        <v>5</v>
      </c>
      <c r="AJ20" s="140">
        <v>5</v>
      </c>
      <c r="AK20" s="140">
        <v>62</v>
      </c>
      <c r="AL20" s="140">
        <f t="shared" si="5"/>
        <v>82</v>
      </c>
      <c r="AM20" s="140" t="s">
        <v>380</v>
      </c>
      <c r="AN20" s="140" t="s">
        <v>375</v>
      </c>
      <c r="AO20" s="140" t="s">
        <v>387</v>
      </c>
      <c r="AP20" s="140" t="s">
        <v>375</v>
      </c>
      <c r="AQ20" s="140">
        <f t="shared" si="6"/>
        <v>518</v>
      </c>
      <c r="AR20" s="140">
        <f t="shared" si="7"/>
        <v>86.333333333333329</v>
      </c>
      <c r="AS20" s="140" t="s">
        <v>380</v>
      </c>
      <c r="AT20" s="140">
        <v>435</v>
      </c>
      <c r="AU20" s="140">
        <v>518</v>
      </c>
      <c r="AV20" s="140">
        <f t="shared" si="8"/>
        <v>953</v>
      </c>
      <c r="AW20" s="141">
        <f t="shared" si="9"/>
        <v>79.416666666666671</v>
      </c>
      <c r="AX20" s="140" t="s">
        <v>381</v>
      </c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</row>
    <row r="21" spans="1:69" ht="15.95" customHeight="1">
      <c r="A21" s="142">
        <v>16</v>
      </c>
      <c r="B21" s="142">
        <v>16</v>
      </c>
      <c r="C21" s="147" t="s">
        <v>357</v>
      </c>
      <c r="D21" s="140">
        <v>8.5</v>
      </c>
      <c r="E21" s="140">
        <v>4</v>
      </c>
      <c r="F21" s="140">
        <v>4</v>
      </c>
      <c r="G21" s="140">
        <v>32</v>
      </c>
      <c r="H21" s="140">
        <f t="shared" si="0"/>
        <v>48.5</v>
      </c>
      <c r="I21" s="140" t="s">
        <v>376</v>
      </c>
      <c r="J21" s="140">
        <v>7</v>
      </c>
      <c r="K21" s="140">
        <v>3</v>
      </c>
      <c r="L21" s="140">
        <v>4</v>
      </c>
      <c r="M21" s="140">
        <v>43</v>
      </c>
      <c r="N21" s="140">
        <f t="shared" si="1"/>
        <v>57</v>
      </c>
      <c r="O21" s="140" t="s">
        <v>402</v>
      </c>
      <c r="P21" s="140">
        <v>3</v>
      </c>
      <c r="Q21" s="140">
        <v>5</v>
      </c>
      <c r="R21" s="140">
        <v>4</v>
      </c>
      <c r="S21" s="140">
        <v>27</v>
      </c>
      <c r="T21" s="140">
        <f t="shared" si="2"/>
        <v>39</v>
      </c>
      <c r="U21" s="140" t="s">
        <v>378</v>
      </c>
      <c r="V21" s="140">
        <v>6</v>
      </c>
      <c r="W21" s="140">
        <v>4</v>
      </c>
      <c r="X21" s="140">
        <v>4</v>
      </c>
      <c r="Y21" s="140">
        <v>27</v>
      </c>
      <c r="Z21" s="140">
        <f t="shared" si="3"/>
        <v>41</v>
      </c>
      <c r="AA21" s="140" t="s">
        <v>376</v>
      </c>
      <c r="AB21" s="140">
        <v>9</v>
      </c>
      <c r="AC21" s="140">
        <v>4</v>
      </c>
      <c r="AD21" s="140">
        <v>4</v>
      </c>
      <c r="AE21" s="140">
        <v>27</v>
      </c>
      <c r="AF21" s="140">
        <f t="shared" si="4"/>
        <v>44</v>
      </c>
      <c r="AG21" s="140" t="s">
        <v>376</v>
      </c>
      <c r="AH21" s="140">
        <v>7</v>
      </c>
      <c r="AI21" s="140">
        <v>4</v>
      </c>
      <c r="AJ21" s="140">
        <v>4</v>
      </c>
      <c r="AK21" s="140">
        <v>28</v>
      </c>
      <c r="AL21" s="140">
        <f t="shared" si="5"/>
        <v>43</v>
      </c>
      <c r="AM21" s="140" t="s">
        <v>376</v>
      </c>
      <c r="AN21" s="140" t="s">
        <v>381</v>
      </c>
      <c r="AO21" s="140" t="s">
        <v>387</v>
      </c>
      <c r="AP21" s="140" t="s">
        <v>381</v>
      </c>
      <c r="AQ21" s="140">
        <f t="shared" si="6"/>
        <v>272.5</v>
      </c>
      <c r="AR21" s="140">
        <f t="shared" si="7"/>
        <v>45.416666666666664</v>
      </c>
      <c r="AS21" s="140" t="s">
        <v>376</v>
      </c>
      <c r="AT21" s="140">
        <v>245</v>
      </c>
      <c r="AU21" s="140">
        <v>272.5</v>
      </c>
      <c r="AV21" s="140">
        <f t="shared" si="8"/>
        <v>517.5</v>
      </c>
      <c r="AW21" s="141">
        <f t="shared" si="9"/>
        <v>43.125</v>
      </c>
      <c r="AX21" s="140" t="s">
        <v>376</v>
      </c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</row>
    <row r="22" spans="1:69" ht="15.95" customHeight="1">
      <c r="A22" s="142">
        <v>17</v>
      </c>
      <c r="B22" s="142">
        <v>17</v>
      </c>
      <c r="C22" s="147" t="s">
        <v>358</v>
      </c>
      <c r="D22" s="140">
        <v>8.5</v>
      </c>
      <c r="E22" s="140">
        <v>4</v>
      </c>
      <c r="F22" s="140">
        <v>4</v>
      </c>
      <c r="G22" s="140">
        <v>39</v>
      </c>
      <c r="H22" s="140">
        <f t="shared" si="0"/>
        <v>55.5</v>
      </c>
      <c r="I22" s="140" t="s">
        <v>377</v>
      </c>
      <c r="J22" s="140">
        <v>7</v>
      </c>
      <c r="K22" s="140">
        <v>3</v>
      </c>
      <c r="L22" s="140">
        <v>3</v>
      </c>
      <c r="M22" s="140">
        <v>40</v>
      </c>
      <c r="N22" s="140">
        <f t="shared" si="1"/>
        <v>53</v>
      </c>
      <c r="O22" s="140" t="s">
        <v>402</v>
      </c>
      <c r="P22" s="140">
        <v>9</v>
      </c>
      <c r="Q22" s="140">
        <v>5</v>
      </c>
      <c r="R22" s="140">
        <v>4</v>
      </c>
      <c r="S22" s="140">
        <v>27</v>
      </c>
      <c r="T22" s="140">
        <f t="shared" si="2"/>
        <v>45</v>
      </c>
      <c r="U22" s="140" t="s">
        <v>376</v>
      </c>
      <c r="V22" s="140">
        <v>9</v>
      </c>
      <c r="W22" s="140">
        <v>4</v>
      </c>
      <c r="X22" s="140">
        <v>4</v>
      </c>
      <c r="Y22" s="140">
        <v>34</v>
      </c>
      <c r="Z22" s="140">
        <f t="shared" si="3"/>
        <v>51</v>
      </c>
      <c r="AA22" s="140" t="s">
        <v>377</v>
      </c>
      <c r="AB22" s="140">
        <v>9</v>
      </c>
      <c r="AC22" s="140">
        <v>5</v>
      </c>
      <c r="AD22" s="140">
        <v>5</v>
      </c>
      <c r="AE22" s="140">
        <v>53</v>
      </c>
      <c r="AF22" s="140">
        <f t="shared" si="4"/>
        <v>72</v>
      </c>
      <c r="AG22" s="140" t="s">
        <v>381</v>
      </c>
      <c r="AH22" s="140">
        <v>7</v>
      </c>
      <c r="AI22" s="140">
        <v>5</v>
      </c>
      <c r="AJ22" s="140">
        <v>5</v>
      </c>
      <c r="AK22" s="140">
        <v>65</v>
      </c>
      <c r="AL22" s="140">
        <f t="shared" si="5"/>
        <v>82</v>
      </c>
      <c r="AM22" s="140" t="s">
        <v>380</v>
      </c>
      <c r="AN22" s="140" t="s">
        <v>381</v>
      </c>
      <c r="AO22" s="140" t="s">
        <v>387</v>
      </c>
      <c r="AP22" s="140" t="s">
        <v>380</v>
      </c>
      <c r="AQ22" s="140">
        <f t="shared" si="6"/>
        <v>358.5</v>
      </c>
      <c r="AR22" s="140">
        <f t="shared" si="7"/>
        <v>59.75</v>
      </c>
      <c r="AS22" s="140" t="s">
        <v>377</v>
      </c>
      <c r="AT22" s="140">
        <v>337.5</v>
      </c>
      <c r="AU22" s="140">
        <v>358.5</v>
      </c>
      <c r="AV22" s="140">
        <f t="shared" si="8"/>
        <v>696</v>
      </c>
      <c r="AW22" s="141">
        <f t="shared" si="9"/>
        <v>58</v>
      </c>
      <c r="AX22" s="140" t="s">
        <v>377</v>
      </c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1:69" ht="15.95" customHeight="1">
      <c r="A23" s="148">
        <v>18</v>
      </c>
      <c r="B23" s="148">
        <v>18</v>
      </c>
      <c r="C23" s="147" t="s">
        <v>217</v>
      </c>
      <c r="D23" s="140">
        <v>8</v>
      </c>
      <c r="E23" s="140">
        <v>4</v>
      </c>
      <c r="F23" s="140">
        <v>3</v>
      </c>
      <c r="G23" s="140">
        <v>27</v>
      </c>
      <c r="H23" s="140">
        <f t="shared" si="0"/>
        <v>42</v>
      </c>
      <c r="I23" s="140" t="s">
        <v>376</v>
      </c>
      <c r="J23" s="140">
        <v>7</v>
      </c>
      <c r="K23" s="140">
        <v>3</v>
      </c>
      <c r="L23" s="140">
        <v>3</v>
      </c>
      <c r="M23" s="140">
        <v>34</v>
      </c>
      <c r="N23" s="140">
        <f t="shared" si="1"/>
        <v>47</v>
      </c>
      <c r="O23" s="140" t="s">
        <v>376</v>
      </c>
      <c r="P23" s="140">
        <v>7</v>
      </c>
      <c r="Q23" s="140">
        <v>4</v>
      </c>
      <c r="R23" s="140">
        <v>4</v>
      </c>
      <c r="S23" s="140">
        <v>28</v>
      </c>
      <c r="T23" s="140">
        <f t="shared" si="2"/>
        <v>43</v>
      </c>
      <c r="U23" s="140" t="s">
        <v>376</v>
      </c>
      <c r="V23" s="140">
        <v>5</v>
      </c>
      <c r="W23" s="140">
        <v>4</v>
      </c>
      <c r="X23" s="140">
        <v>3</v>
      </c>
      <c r="Y23" s="140">
        <v>32</v>
      </c>
      <c r="Z23" s="140">
        <f t="shared" si="3"/>
        <v>44</v>
      </c>
      <c r="AA23" s="140" t="s">
        <v>376</v>
      </c>
      <c r="AB23" s="140">
        <v>8</v>
      </c>
      <c r="AC23" s="140">
        <v>4</v>
      </c>
      <c r="AD23" s="140">
        <v>4</v>
      </c>
      <c r="AE23" s="140">
        <v>40</v>
      </c>
      <c r="AF23" s="140">
        <f t="shared" si="4"/>
        <v>56</v>
      </c>
      <c r="AG23" s="140" t="s">
        <v>377</v>
      </c>
      <c r="AH23" s="140">
        <v>7</v>
      </c>
      <c r="AI23" s="140">
        <v>4</v>
      </c>
      <c r="AJ23" s="140">
        <v>4</v>
      </c>
      <c r="AK23" s="140">
        <v>27</v>
      </c>
      <c r="AL23" s="140">
        <f t="shared" si="5"/>
        <v>42</v>
      </c>
      <c r="AM23" s="140" t="s">
        <v>376</v>
      </c>
      <c r="AN23" s="140" t="s">
        <v>379</v>
      </c>
      <c r="AO23" s="140" t="s">
        <v>386</v>
      </c>
      <c r="AP23" s="140" t="s">
        <v>381</v>
      </c>
      <c r="AQ23" s="140">
        <f t="shared" si="6"/>
        <v>274</v>
      </c>
      <c r="AR23" s="140">
        <f t="shared" si="7"/>
        <v>45.666666666666664</v>
      </c>
      <c r="AS23" s="140" t="s">
        <v>376</v>
      </c>
      <c r="AT23" s="140">
        <v>259.5</v>
      </c>
      <c r="AU23" s="140">
        <v>274</v>
      </c>
      <c r="AV23" s="140">
        <f t="shared" si="8"/>
        <v>533.5</v>
      </c>
      <c r="AW23" s="141">
        <f t="shared" si="9"/>
        <v>44.458333333333336</v>
      </c>
      <c r="AX23" s="140" t="s">
        <v>376</v>
      </c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</row>
    <row r="24" spans="1:69" ht="15.95" customHeight="1">
      <c r="A24" s="148">
        <v>19</v>
      </c>
      <c r="B24" s="148">
        <v>19</v>
      </c>
      <c r="C24" s="147" t="s">
        <v>218</v>
      </c>
      <c r="D24" s="140">
        <v>10</v>
      </c>
      <c r="E24" s="140">
        <v>5</v>
      </c>
      <c r="F24" s="140">
        <v>5</v>
      </c>
      <c r="G24" s="140">
        <v>57</v>
      </c>
      <c r="H24" s="140">
        <f t="shared" si="0"/>
        <v>77</v>
      </c>
      <c r="I24" s="140" t="s">
        <v>381</v>
      </c>
      <c r="J24" s="140">
        <v>10</v>
      </c>
      <c r="K24" s="140">
        <v>5</v>
      </c>
      <c r="L24" s="140">
        <v>5</v>
      </c>
      <c r="M24" s="140">
        <v>72</v>
      </c>
      <c r="N24" s="140">
        <f t="shared" si="1"/>
        <v>92</v>
      </c>
      <c r="O24" s="140" t="s">
        <v>375</v>
      </c>
      <c r="P24" s="140">
        <v>10</v>
      </c>
      <c r="Q24" s="140">
        <v>5</v>
      </c>
      <c r="R24" s="140">
        <v>5</v>
      </c>
      <c r="S24" s="140">
        <v>57</v>
      </c>
      <c r="T24" s="140">
        <f t="shared" si="2"/>
        <v>77</v>
      </c>
      <c r="U24" s="140" t="s">
        <v>381</v>
      </c>
      <c r="V24" s="140">
        <v>10</v>
      </c>
      <c r="W24" s="140">
        <v>5</v>
      </c>
      <c r="X24" s="140">
        <v>5</v>
      </c>
      <c r="Y24" s="140">
        <v>61</v>
      </c>
      <c r="Z24" s="140">
        <f t="shared" si="3"/>
        <v>81</v>
      </c>
      <c r="AA24" s="140" t="s">
        <v>380</v>
      </c>
      <c r="AB24" s="140">
        <v>10</v>
      </c>
      <c r="AC24" s="140">
        <v>5</v>
      </c>
      <c r="AD24" s="140">
        <v>5</v>
      </c>
      <c r="AE24" s="140">
        <v>72</v>
      </c>
      <c r="AF24" s="140">
        <f t="shared" si="4"/>
        <v>92</v>
      </c>
      <c r="AG24" s="140" t="s">
        <v>375</v>
      </c>
      <c r="AH24" s="140">
        <v>10</v>
      </c>
      <c r="AI24" s="140">
        <v>5</v>
      </c>
      <c r="AJ24" s="140">
        <v>5</v>
      </c>
      <c r="AK24" s="140">
        <v>64</v>
      </c>
      <c r="AL24" s="140">
        <f t="shared" si="5"/>
        <v>84</v>
      </c>
      <c r="AM24" s="140" t="s">
        <v>380</v>
      </c>
      <c r="AN24" s="140" t="s">
        <v>380</v>
      </c>
      <c r="AO24" s="140" t="s">
        <v>386</v>
      </c>
      <c r="AP24" s="140" t="s">
        <v>375</v>
      </c>
      <c r="AQ24" s="140">
        <f t="shared" si="6"/>
        <v>503</v>
      </c>
      <c r="AR24" s="140">
        <f t="shared" si="7"/>
        <v>83.833333333333329</v>
      </c>
      <c r="AS24" s="140" t="s">
        <v>380</v>
      </c>
      <c r="AT24" s="140">
        <v>520</v>
      </c>
      <c r="AU24" s="140">
        <v>503</v>
      </c>
      <c r="AV24" s="140">
        <f t="shared" si="8"/>
        <v>1023</v>
      </c>
      <c r="AW24" s="141">
        <f t="shared" si="9"/>
        <v>85.25</v>
      </c>
      <c r="AX24" s="140" t="s">
        <v>380</v>
      </c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</row>
    <row r="25" spans="1:69" ht="15.95" customHeight="1">
      <c r="A25" s="148">
        <v>20</v>
      </c>
      <c r="B25" s="148">
        <v>20</v>
      </c>
      <c r="C25" s="147" t="s">
        <v>219</v>
      </c>
      <c r="D25" s="140">
        <v>10</v>
      </c>
      <c r="E25" s="140">
        <v>5</v>
      </c>
      <c r="F25" s="140">
        <v>5</v>
      </c>
      <c r="G25" s="140">
        <v>75</v>
      </c>
      <c r="H25" s="140">
        <f t="shared" si="0"/>
        <v>95</v>
      </c>
      <c r="I25" s="140" t="s">
        <v>375</v>
      </c>
      <c r="J25" s="140">
        <v>10</v>
      </c>
      <c r="K25" s="140">
        <v>5</v>
      </c>
      <c r="L25" s="140">
        <v>5</v>
      </c>
      <c r="M25" s="140">
        <v>80</v>
      </c>
      <c r="N25" s="140">
        <f t="shared" si="1"/>
        <v>100</v>
      </c>
      <c r="O25" s="140" t="s">
        <v>375</v>
      </c>
      <c r="P25" s="140">
        <v>10</v>
      </c>
      <c r="Q25" s="140">
        <v>5</v>
      </c>
      <c r="R25" s="140">
        <v>5</v>
      </c>
      <c r="S25" s="140">
        <v>78</v>
      </c>
      <c r="T25" s="140">
        <f t="shared" si="2"/>
        <v>98</v>
      </c>
      <c r="U25" s="140" t="s">
        <v>375</v>
      </c>
      <c r="V25" s="140">
        <v>10</v>
      </c>
      <c r="W25" s="140">
        <v>5</v>
      </c>
      <c r="X25" s="140">
        <v>5</v>
      </c>
      <c r="Y25" s="140">
        <v>73</v>
      </c>
      <c r="Z25" s="140">
        <f t="shared" si="3"/>
        <v>93</v>
      </c>
      <c r="AA25" s="140" t="s">
        <v>375</v>
      </c>
      <c r="AB25" s="140">
        <v>10</v>
      </c>
      <c r="AC25" s="140">
        <v>5</v>
      </c>
      <c r="AD25" s="140">
        <v>5</v>
      </c>
      <c r="AE25" s="140">
        <v>80</v>
      </c>
      <c r="AF25" s="140">
        <f t="shared" si="4"/>
        <v>100</v>
      </c>
      <c r="AG25" s="140" t="s">
        <v>375</v>
      </c>
      <c r="AH25" s="140">
        <v>10</v>
      </c>
      <c r="AI25" s="140">
        <v>5</v>
      </c>
      <c r="AJ25" s="140">
        <v>5</v>
      </c>
      <c r="AK25" s="140">
        <v>80</v>
      </c>
      <c r="AL25" s="140">
        <f t="shared" si="5"/>
        <v>100</v>
      </c>
      <c r="AM25" s="140" t="s">
        <v>375</v>
      </c>
      <c r="AN25" s="140" t="s">
        <v>375</v>
      </c>
      <c r="AO25" s="140" t="s">
        <v>386</v>
      </c>
      <c r="AP25" s="140" t="s">
        <v>375</v>
      </c>
      <c r="AQ25" s="140">
        <f t="shared" si="6"/>
        <v>586</v>
      </c>
      <c r="AR25" s="140">
        <f t="shared" si="7"/>
        <v>97.666666666666671</v>
      </c>
      <c r="AS25" s="140" t="s">
        <v>375</v>
      </c>
      <c r="AT25" s="140">
        <v>559</v>
      </c>
      <c r="AU25" s="140">
        <v>586</v>
      </c>
      <c r="AV25" s="140">
        <f t="shared" si="8"/>
        <v>1145</v>
      </c>
      <c r="AW25" s="141">
        <f t="shared" si="9"/>
        <v>95.416666666666671</v>
      </c>
      <c r="AX25" s="140" t="s">
        <v>375</v>
      </c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</row>
    <row r="26" spans="1:69" ht="15.95" customHeight="1">
      <c r="A26" s="148">
        <v>21</v>
      </c>
      <c r="B26" s="148">
        <v>21</v>
      </c>
      <c r="C26" s="147" t="s">
        <v>220</v>
      </c>
      <c r="D26" s="140">
        <v>9.5</v>
      </c>
      <c r="E26" s="140">
        <v>5</v>
      </c>
      <c r="F26" s="140">
        <v>5</v>
      </c>
      <c r="G26" s="140">
        <v>64</v>
      </c>
      <c r="H26" s="140">
        <f t="shared" si="0"/>
        <v>83.5</v>
      </c>
      <c r="I26" s="140" t="s">
        <v>380</v>
      </c>
      <c r="J26" s="140">
        <v>10</v>
      </c>
      <c r="K26" s="140">
        <v>5</v>
      </c>
      <c r="L26" s="140">
        <v>5</v>
      </c>
      <c r="M26" s="140">
        <v>79</v>
      </c>
      <c r="N26" s="140">
        <f t="shared" si="1"/>
        <v>99</v>
      </c>
      <c r="O26" s="140" t="s">
        <v>375</v>
      </c>
      <c r="P26" s="140">
        <v>10</v>
      </c>
      <c r="Q26" s="140">
        <v>5</v>
      </c>
      <c r="R26" s="140">
        <v>5</v>
      </c>
      <c r="S26" s="140">
        <v>74</v>
      </c>
      <c r="T26" s="140">
        <f t="shared" si="2"/>
        <v>94</v>
      </c>
      <c r="U26" s="140" t="s">
        <v>375</v>
      </c>
      <c r="V26" s="140">
        <v>10</v>
      </c>
      <c r="W26" s="140">
        <v>5</v>
      </c>
      <c r="X26" s="140">
        <v>5</v>
      </c>
      <c r="Y26" s="140">
        <v>52</v>
      </c>
      <c r="Z26" s="140">
        <f t="shared" si="3"/>
        <v>72</v>
      </c>
      <c r="AA26" s="140" t="s">
        <v>381</v>
      </c>
      <c r="AB26" s="140">
        <v>10</v>
      </c>
      <c r="AC26" s="140">
        <v>5</v>
      </c>
      <c r="AD26" s="140">
        <v>5</v>
      </c>
      <c r="AE26" s="140">
        <v>74</v>
      </c>
      <c r="AF26" s="140">
        <f t="shared" si="4"/>
        <v>94</v>
      </c>
      <c r="AG26" s="140" t="s">
        <v>375</v>
      </c>
      <c r="AH26" s="140">
        <v>9</v>
      </c>
      <c r="AI26" s="140">
        <v>5</v>
      </c>
      <c r="AJ26" s="140">
        <v>5</v>
      </c>
      <c r="AK26" s="140">
        <v>55</v>
      </c>
      <c r="AL26" s="140">
        <f t="shared" si="5"/>
        <v>74</v>
      </c>
      <c r="AM26" s="140" t="s">
        <v>381</v>
      </c>
      <c r="AN26" s="140" t="s">
        <v>375</v>
      </c>
      <c r="AO26" s="140" t="s">
        <v>387</v>
      </c>
      <c r="AP26" s="140" t="s">
        <v>375</v>
      </c>
      <c r="AQ26" s="140">
        <f t="shared" si="6"/>
        <v>516.5</v>
      </c>
      <c r="AR26" s="140">
        <f t="shared" si="7"/>
        <v>86.083333333333329</v>
      </c>
      <c r="AS26" s="140" t="s">
        <v>380</v>
      </c>
      <c r="AT26" s="140">
        <v>483</v>
      </c>
      <c r="AU26" s="140">
        <v>516.5</v>
      </c>
      <c r="AV26" s="140">
        <f t="shared" si="8"/>
        <v>999.5</v>
      </c>
      <c r="AW26" s="141">
        <f t="shared" si="9"/>
        <v>83.291666666666671</v>
      </c>
      <c r="AX26" s="140" t="s">
        <v>380</v>
      </c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</row>
    <row r="27" spans="1:69" ht="15.95" customHeight="1">
      <c r="A27" s="148">
        <v>22</v>
      </c>
      <c r="B27" s="148">
        <v>22</v>
      </c>
      <c r="C27" s="147" t="s">
        <v>359</v>
      </c>
      <c r="D27" s="140">
        <v>8.5</v>
      </c>
      <c r="E27" s="140">
        <v>5</v>
      </c>
      <c r="F27" s="140">
        <v>4</v>
      </c>
      <c r="G27" s="140">
        <v>57</v>
      </c>
      <c r="H27" s="140">
        <f t="shared" si="0"/>
        <v>74.5</v>
      </c>
      <c r="I27" s="140" t="s">
        <v>381</v>
      </c>
      <c r="J27" s="140">
        <v>9</v>
      </c>
      <c r="K27" s="140">
        <v>4</v>
      </c>
      <c r="L27" s="140">
        <v>4</v>
      </c>
      <c r="M27" s="140">
        <v>60</v>
      </c>
      <c r="N27" s="140">
        <f t="shared" si="1"/>
        <v>77</v>
      </c>
      <c r="O27" s="140" t="s">
        <v>381</v>
      </c>
      <c r="P27" s="140">
        <v>4</v>
      </c>
      <c r="Q27" s="140">
        <v>4</v>
      </c>
      <c r="R27" s="140">
        <v>4</v>
      </c>
      <c r="S27" s="140">
        <v>49</v>
      </c>
      <c r="T27" s="140">
        <f t="shared" si="2"/>
        <v>61</v>
      </c>
      <c r="U27" s="140" t="s">
        <v>379</v>
      </c>
      <c r="V27" s="140">
        <v>9</v>
      </c>
      <c r="W27" s="140">
        <v>4</v>
      </c>
      <c r="X27" s="140">
        <v>4</v>
      </c>
      <c r="Y27" s="140">
        <v>44</v>
      </c>
      <c r="Z27" s="140">
        <f t="shared" si="3"/>
        <v>61</v>
      </c>
      <c r="AA27" s="140" t="s">
        <v>379</v>
      </c>
      <c r="AB27" s="140">
        <v>10</v>
      </c>
      <c r="AC27" s="140">
        <v>5</v>
      </c>
      <c r="AD27" s="140">
        <v>5</v>
      </c>
      <c r="AE27" s="140">
        <v>71</v>
      </c>
      <c r="AF27" s="140">
        <f t="shared" si="4"/>
        <v>91</v>
      </c>
      <c r="AG27" s="140" t="s">
        <v>375</v>
      </c>
      <c r="AH27" s="140">
        <v>8</v>
      </c>
      <c r="AI27" s="140">
        <v>5</v>
      </c>
      <c r="AJ27" s="140">
        <v>5</v>
      </c>
      <c r="AK27" s="140">
        <v>54</v>
      </c>
      <c r="AL27" s="140">
        <f t="shared" si="5"/>
        <v>72</v>
      </c>
      <c r="AM27" s="140" t="s">
        <v>381</v>
      </c>
      <c r="AN27" s="140" t="s">
        <v>375</v>
      </c>
      <c r="AO27" s="140" t="s">
        <v>387</v>
      </c>
      <c r="AP27" s="140" t="s">
        <v>381</v>
      </c>
      <c r="AQ27" s="140">
        <f t="shared" si="6"/>
        <v>436.5</v>
      </c>
      <c r="AR27" s="140">
        <f t="shared" si="7"/>
        <v>72.75</v>
      </c>
      <c r="AS27" s="140" t="s">
        <v>381</v>
      </c>
      <c r="AT27" s="140">
        <v>434.5</v>
      </c>
      <c r="AU27" s="140">
        <v>436.5</v>
      </c>
      <c r="AV27" s="140">
        <f t="shared" si="8"/>
        <v>871</v>
      </c>
      <c r="AW27" s="141">
        <f t="shared" si="9"/>
        <v>72.583333333333329</v>
      </c>
      <c r="AX27" s="140" t="s">
        <v>381</v>
      </c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</row>
    <row r="28" spans="1:69" ht="15.95" customHeight="1">
      <c r="A28" s="148">
        <v>23</v>
      </c>
      <c r="B28" s="148">
        <v>23</v>
      </c>
      <c r="C28" s="147" t="s">
        <v>267</v>
      </c>
      <c r="D28" s="140">
        <v>8.5</v>
      </c>
      <c r="E28" s="140">
        <v>5</v>
      </c>
      <c r="F28" s="140">
        <v>4</v>
      </c>
      <c r="G28" s="140">
        <v>60</v>
      </c>
      <c r="H28" s="140">
        <f t="shared" si="0"/>
        <v>77.5</v>
      </c>
      <c r="I28" s="140" t="s">
        <v>381</v>
      </c>
      <c r="J28" s="140">
        <v>10</v>
      </c>
      <c r="K28" s="140">
        <v>4</v>
      </c>
      <c r="L28" s="140">
        <v>5</v>
      </c>
      <c r="M28" s="140">
        <v>68</v>
      </c>
      <c r="N28" s="140">
        <f t="shared" si="1"/>
        <v>87</v>
      </c>
      <c r="O28" s="140" t="s">
        <v>380</v>
      </c>
      <c r="P28" s="140">
        <v>7</v>
      </c>
      <c r="Q28" s="140">
        <v>5</v>
      </c>
      <c r="R28" s="140">
        <v>4</v>
      </c>
      <c r="S28" s="140">
        <v>53</v>
      </c>
      <c r="T28" s="140">
        <f t="shared" si="2"/>
        <v>69</v>
      </c>
      <c r="U28" s="140" t="s">
        <v>379</v>
      </c>
      <c r="V28" s="140">
        <v>10</v>
      </c>
      <c r="W28" s="140">
        <v>5</v>
      </c>
      <c r="X28" s="140">
        <v>5</v>
      </c>
      <c r="Y28" s="140">
        <v>61</v>
      </c>
      <c r="Z28" s="140">
        <f t="shared" si="3"/>
        <v>81</v>
      </c>
      <c r="AA28" s="140" t="s">
        <v>380</v>
      </c>
      <c r="AB28" s="140">
        <v>10</v>
      </c>
      <c r="AC28" s="140">
        <v>5</v>
      </c>
      <c r="AD28" s="140">
        <v>5</v>
      </c>
      <c r="AE28" s="140">
        <v>78</v>
      </c>
      <c r="AF28" s="140">
        <f t="shared" si="4"/>
        <v>98</v>
      </c>
      <c r="AG28" s="140" t="s">
        <v>375</v>
      </c>
      <c r="AH28" s="140">
        <v>10</v>
      </c>
      <c r="AI28" s="140">
        <v>5</v>
      </c>
      <c r="AJ28" s="140">
        <v>5</v>
      </c>
      <c r="AK28" s="140">
        <v>77</v>
      </c>
      <c r="AL28" s="140">
        <f t="shared" si="5"/>
        <v>97</v>
      </c>
      <c r="AM28" s="140" t="s">
        <v>375</v>
      </c>
      <c r="AN28" s="140" t="s">
        <v>375</v>
      </c>
      <c r="AO28" s="140" t="s">
        <v>387</v>
      </c>
      <c r="AP28" s="140" t="s">
        <v>375</v>
      </c>
      <c r="AQ28" s="140">
        <f t="shared" si="6"/>
        <v>509.5</v>
      </c>
      <c r="AR28" s="140">
        <f t="shared" si="7"/>
        <v>84.916666666666671</v>
      </c>
      <c r="AS28" s="140" t="s">
        <v>380</v>
      </c>
      <c r="AT28" s="140">
        <v>473</v>
      </c>
      <c r="AU28" s="140">
        <v>509.5</v>
      </c>
      <c r="AV28" s="140">
        <f t="shared" si="8"/>
        <v>982.5</v>
      </c>
      <c r="AW28" s="141">
        <f t="shared" si="9"/>
        <v>81.875</v>
      </c>
      <c r="AX28" s="140" t="s">
        <v>380</v>
      </c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1:69" ht="15.95" customHeight="1">
      <c r="A29" s="148">
        <v>24</v>
      </c>
      <c r="B29" s="148">
        <v>24</v>
      </c>
      <c r="C29" s="147" t="s">
        <v>268</v>
      </c>
      <c r="D29" s="140">
        <v>9.5</v>
      </c>
      <c r="E29" s="140">
        <v>5</v>
      </c>
      <c r="F29" s="140">
        <v>4</v>
      </c>
      <c r="G29" s="140">
        <v>38</v>
      </c>
      <c r="H29" s="140">
        <f t="shared" si="0"/>
        <v>56.5</v>
      </c>
      <c r="I29" s="140" t="s">
        <v>377</v>
      </c>
      <c r="J29" s="140">
        <v>8</v>
      </c>
      <c r="K29" s="140">
        <v>4</v>
      </c>
      <c r="L29" s="140">
        <v>4</v>
      </c>
      <c r="M29" s="140">
        <v>50</v>
      </c>
      <c r="N29" s="140">
        <f t="shared" si="1"/>
        <v>66</v>
      </c>
      <c r="O29" s="140" t="s">
        <v>379</v>
      </c>
      <c r="P29" s="140">
        <v>8</v>
      </c>
      <c r="Q29" s="140">
        <v>5</v>
      </c>
      <c r="R29" s="140">
        <v>4</v>
      </c>
      <c r="S29" s="140">
        <v>32</v>
      </c>
      <c r="T29" s="140">
        <f t="shared" si="2"/>
        <v>49</v>
      </c>
      <c r="U29" s="140" t="s">
        <v>376</v>
      </c>
      <c r="V29" s="140">
        <v>8</v>
      </c>
      <c r="W29" s="140">
        <v>4</v>
      </c>
      <c r="X29" s="140">
        <v>4</v>
      </c>
      <c r="Y29" s="140">
        <v>37</v>
      </c>
      <c r="Z29" s="140">
        <f t="shared" si="3"/>
        <v>53</v>
      </c>
      <c r="AA29" s="140" t="s">
        <v>377</v>
      </c>
      <c r="AB29" s="140">
        <v>10</v>
      </c>
      <c r="AC29" s="140">
        <v>4</v>
      </c>
      <c r="AD29" s="140">
        <v>5</v>
      </c>
      <c r="AE29" s="140">
        <v>64</v>
      </c>
      <c r="AF29" s="140">
        <f t="shared" si="4"/>
        <v>83</v>
      </c>
      <c r="AG29" s="140" t="s">
        <v>380</v>
      </c>
      <c r="AH29" s="140">
        <v>10</v>
      </c>
      <c r="AI29" s="140">
        <v>4.5</v>
      </c>
      <c r="AJ29" s="140">
        <v>4.5</v>
      </c>
      <c r="AK29" s="140">
        <v>42</v>
      </c>
      <c r="AL29" s="140">
        <f t="shared" si="5"/>
        <v>61</v>
      </c>
      <c r="AM29" s="140" t="s">
        <v>379</v>
      </c>
      <c r="AN29" s="140" t="s">
        <v>380</v>
      </c>
      <c r="AO29" s="140" t="s">
        <v>387</v>
      </c>
      <c r="AP29" s="140" t="s">
        <v>381</v>
      </c>
      <c r="AQ29" s="140">
        <f t="shared" si="6"/>
        <v>368.5</v>
      </c>
      <c r="AR29" s="140">
        <f t="shared" si="7"/>
        <v>61.416666666666664</v>
      </c>
      <c r="AS29" s="140" t="s">
        <v>379</v>
      </c>
      <c r="AT29" s="140">
        <v>337.5</v>
      </c>
      <c r="AU29" s="140">
        <v>368.5</v>
      </c>
      <c r="AV29" s="140">
        <f t="shared" si="8"/>
        <v>706</v>
      </c>
      <c r="AW29" s="141">
        <f t="shared" si="9"/>
        <v>58.833333333333336</v>
      </c>
      <c r="AX29" s="140" t="s">
        <v>377</v>
      </c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</row>
    <row r="30" spans="1:69" ht="15.95" customHeight="1">
      <c r="A30" s="148">
        <v>25</v>
      </c>
      <c r="B30" s="148">
        <v>25</v>
      </c>
      <c r="C30" s="147" t="s">
        <v>360</v>
      </c>
      <c r="D30" s="140">
        <v>8.5</v>
      </c>
      <c r="E30" s="140">
        <v>5</v>
      </c>
      <c r="F30" s="140">
        <v>4</v>
      </c>
      <c r="G30" s="140">
        <v>49</v>
      </c>
      <c r="H30" s="140">
        <f t="shared" si="0"/>
        <v>66.5</v>
      </c>
      <c r="I30" s="140" t="s">
        <v>379</v>
      </c>
      <c r="J30" s="140">
        <v>9</v>
      </c>
      <c r="K30" s="140">
        <v>4</v>
      </c>
      <c r="L30" s="140">
        <v>4</v>
      </c>
      <c r="M30" s="140">
        <v>58</v>
      </c>
      <c r="N30" s="140">
        <f t="shared" si="1"/>
        <v>75</v>
      </c>
      <c r="O30" s="140" t="s">
        <v>381</v>
      </c>
      <c r="P30" s="140">
        <v>4</v>
      </c>
      <c r="Q30" s="140">
        <v>4</v>
      </c>
      <c r="R30" s="140">
        <v>4</v>
      </c>
      <c r="S30" s="140">
        <v>32</v>
      </c>
      <c r="T30" s="140">
        <f t="shared" si="2"/>
        <v>44</v>
      </c>
      <c r="U30" s="140" t="s">
        <v>376</v>
      </c>
      <c r="V30" s="140">
        <v>7</v>
      </c>
      <c r="W30" s="140">
        <v>5</v>
      </c>
      <c r="X30" s="140">
        <v>4</v>
      </c>
      <c r="Y30" s="140">
        <v>48</v>
      </c>
      <c r="Z30" s="140">
        <f t="shared" si="3"/>
        <v>64</v>
      </c>
      <c r="AA30" s="140" t="s">
        <v>379</v>
      </c>
      <c r="AB30" s="140">
        <v>9</v>
      </c>
      <c r="AC30" s="140">
        <v>5</v>
      </c>
      <c r="AD30" s="140">
        <v>5</v>
      </c>
      <c r="AE30" s="140">
        <v>65</v>
      </c>
      <c r="AF30" s="140">
        <f t="shared" si="4"/>
        <v>84</v>
      </c>
      <c r="AG30" s="140" t="s">
        <v>380</v>
      </c>
      <c r="AH30" s="140">
        <v>9</v>
      </c>
      <c r="AI30" s="140">
        <v>5</v>
      </c>
      <c r="AJ30" s="140">
        <v>5</v>
      </c>
      <c r="AK30" s="140">
        <v>46</v>
      </c>
      <c r="AL30" s="140">
        <f t="shared" si="5"/>
        <v>65</v>
      </c>
      <c r="AM30" s="140" t="s">
        <v>379</v>
      </c>
      <c r="AN30" s="140" t="s">
        <v>380</v>
      </c>
      <c r="AO30" s="140" t="s">
        <v>387</v>
      </c>
      <c r="AP30" s="140" t="s">
        <v>381</v>
      </c>
      <c r="AQ30" s="140">
        <f t="shared" si="6"/>
        <v>398.5</v>
      </c>
      <c r="AR30" s="140">
        <f t="shared" si="7"/>
        <v>66.416666666666671</v>
      </c>
      <c r="AS30" s="140" t="s">
        <v>379</v>
      </c>
      <c r="AT30" s="140">
        <v>415.5</v>
      </c>
      <c r="AU30" s="140">
        <v>398.5</v>
      </c>
      <c r="AV30" s="140">
        <f t="shared" si="8"/>
        <v>814</v>
      </c>
      <c r="AW30" s="141">
        <f t="shared" si="9"/>
        <v>67.833333333333329</v>
      </c>
      <c r="AX30" s="140" t="s">
        <v>379</v>
      </c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</row>
    <row r="31" spans="1:69">
      <c r="AX31" s="60"/>
    </row>
    <row r="32" spans="1:69">
      <c r="AX32" s="60"/>
    </row>
    <row r="33" spans="50:50">
      <c r="AX33" s="60"/>
    </row>
    <row r="34" spans="50:50">
      <c r="AX34" s="60"/>
    </row>
    <row r="35" spans="50:50">
      <c r="AX35" s="60"/>
    </row>
    <row r="36" spans="50:50">
      <c r="AX36" s="60"/>
    </row>
    <row r="37" spans="50:50">
      <c r="AX37" s="60"/>
    </row>
    <row r="38" spans="50:50">
      <c r="AX38" s="60"/>
    </row>
    <row r="39" spans="50:50">
      <c r="AX39" s="60"/>
    </row>
    <row r="40" spans="50:50">
      <c r="AX40" s="60"/>
    </row>
    <row r="41" spans="50:50">
      <c r="AX41" s="60"/>
    </row>
    <row r="42" spans="50:50">
      <c r="AX42" s="60"/>
    </row>
    <row r="43" spans="50:50">
      <c r="AX43" s="60"/>
    </row>
    <row r="44" spans="50:50">
      <c r="AX44" s="60"/>
    </row>
    <row r="45" spans="50:50">
      <c r="AX45" s="60"/>
    </row>
    <row r="46" spans="50:50">
      <c r="AX46" s="60"/>
    </row>
    <row r="47" spans="50:50">
      <c r="AX47" s="60"/>
    </row>
    <row r="48" spans="50:50">
      <c r="AX48" s="60"/>
    </row>
    <row r="49" spans="50:50">
      <c r="AX49" s="60"/>
    </row>
    <row r="50" spans="50:50">
      <c r="AX50" s="60"/>
    </row>
    <row r="51" spans="50:50">
      <c r="AX51" s="60"/>
    </row>
    <row r="52" spans="50:50">
      <c r="AX52" s="60"/>
    </row>
    <row r="53" spans="50:50">
      <c r="AX53" s="60"/>
    </row>
    <row r="54" spans="50:50">
      <c r="AX54" s="60"/>
    </row>
    <row r="55" spans="50:50">
      <c r="AX55" s="60"/>
    </row>
    <row r="56" spans="50:50">
      <c r="AX56" s="60"/>
    </row>
    <row r="57" spans="50:50">
      <c r="AX57" s="60"/>
    </row>
    <row r="58" spans="50:50">
      <c r="AX58" s="60"/>
    </row>
    <row r="59" spans="50:50">
      <c r="AX59" s="60"/>
    </row>
    <row r="60" spans="50:50">
      <c r="AX60" s="60"/>
    </row>
    <row r="61" spans="50:50">
      <c r="AX61" s="60"/>
    </row>
    <row r="62" spans="50:50">
      <c r="AX62" s="60"/>
    </row>
    <row r="63" spans="50:50">
      <c r="AX63" s="60"/>
    </row>
    <row r="64" spans="50:50">
      <c r="AX64" s="60"/>
    </row>
    <row r="65" spans="50:50">
      <c r="AX65" s="60"/>
    </row>
    <row r="66" spans="50:50">
      <c r="AX66" s="60"/>
    </row>
    <row r="67" spans="50:50">
      <c r="AX67" s="60"/>
    </row>
    <row r="68" spans="50:50">
      <c r="AX68" s="60"/>
    </row>
    <row r="69" spans="50:50">
      <c r="AX69" s="60"/>
    </row>
    <row r="70" spans="50:50">
      <c r="AX70" s="60"/>
    </row>
    <row r="71" spans="50:50">
      <c r="AX71" s="60"/>
    </row>
    <row r="72" spans="50:50">
      <c r="AX72" s="60"/>
    </row>
    <row r="73" spans="50:50">
      <c r="AX73" s="60"/>
    </row>
    <row r="74" spans="50:50">
      <c r="AX74" s="60"/>
    </row>
    <row r="75" spans="50:50">
      <c r="AX75" s="60"/>
    </row>
    <row r="76" spans="50:50">
      <c r="AX76" s="60"/>
    </row>
    <row r="77" spans="50:50">
      <c r="AX77" s="60"/>
    </row>
    <row r="78" spans="50:50">
      <c r="AX78" s="60"/>
    </row>
    <row r="79" spans="50:50">
      <c r="AX79" s="60"/>
    </row>
    <row r="80" spans="50:50">
      <c r="AX80" s="60"/>
    </row>
    <row r="81" spans="50:50">
      <c r="AX81" s="60"/>
    </row>
    <row r="82" spans="50:50">
      <c r="AX82" s="60"/>
    </row>
    <row r="83" spans="50:50">
      <c r="AX83" s="60"/>
    </row>
    <row r="84" spans="50:50">
      <c r="AX84" s="60"/>
    </row>
    <row r="85" spans="50:50">
      <c r="AX85" s="60"/>
    </row>
    <row r="86" spans="50:50">
      <c r="AX86" s="60"/>
    </row>
    <row r="87" spans="50:50">
      <c r="AX87" s="60"/>
    </row>
    <row r="88" spans="50:50">
      <c r="AX88" s="60"/>
    </row>
    <row r="89" spans="50:50">
      <c r="AX89" s="60"/>
    </row>
    <row r="90" spans="50:50">
      <c r="AX90" s="60"/>
    </row>
    <row r="91" spans="50:50">
      <c r="AX91" s="60"/>
    </row>
    <row r="92" spans="50:50">
      <c r="AX92" s="60"/>
    </row>
    <row r="93" spans="50:50">
      <c r="AX93" s="60"/>
    </row>
    <row r="94" spans="50:50">
      <c r="AX94" s="60"/>
    </row>
    <row r="95" spans="50:50">
      <c r="AX95" s="60"/>
    </row>
    <row r="96" spans="50:50">
      <c r="AX96" s="60"/>
    </row>
    <row r="97" spans="50:50">
      <c r="AX97" s="60"/>
    </row>
    <row r="98" spans="50:50">
      <c r="AX98" s="60"/>
    </row>
    <row r="99" spans="50:50">
      <c r="AX99" s="60"/>
    </row>
    <row r="100" spans="50:50">
      <c r="AX100" s="60"/>
    </row>
    <row r="101" spans="50:50">
      <c r="AX101" s="60"/>
    </row>
    <row r="102" spans="50:50">
      <c r="AX102" s="60"/>
    </row>
    <row r="103" spans="50:50">
      <c r="AX103" s="60"/>
    </row>
    <row r="104" spans="50:50">
      <c r="AX104" s="60"/>
    </row>
    <row r="105" spans="50:50">
      <c r="AX105" s="60"/>
    </row>
    <row r="106" spans="50:50">
      <c r="AX106" s="60"/>
    </row>
    <row r="107" spans="50:50">
      <c r="AX107" s="60"/>
    </row>
    <row r="108" spans="50:50">
      <c r="AX108" s="60"/>
    </row>
    <row r="109" spans="50:50">
      <c r="AX109" s="60"/>
    </row>
    <row r="110" spans="50:50">
      <c r="AX110" s="60"/>
    </row>
    <row r="111" spans="50:50">
      <c r="AX111" s="60"/>
    </row>
    <row r="112" spans="50:50">
      <c r="AX112" s="60"/>
    </row>
    <row r="113" spans="50:50">
      <c r="AX113" s="60"/>
    </row>
    <row r="114" spans="50:50">
      <c r="AX114" s="60"/>
    </row>
    <row r="115" spans="50:50">
      <c r="AX115" s="60"/>
    </row>
    <row r="116" spans="50:50">
      <c r="AX116" s="60"/>
    </row>
    <row r="117" spans="50:50">
      <c r="AX117" s="60"/>
    </row>
  </sheetData>
  <mergeCells count="21">
    <mergeCell ref="AS2:AX3"/>
    <mergeCell ref="AS1:BQ1"/>
    <mergeCell ref="BM2:BP4"/>
    <mergeCell ref="BQ2:BQ4"/>
    <mergeCell ref="BG2:BH4"/>
    <mergeCell ref="BI2:BJ4"/>
    <mergeCell ref="BK2:BL4"/>
    <mergeCell ref="V2:AA4"/>
    <mergeCell ref="AB2:AG4"/>
    <mergeCell ref="AH2:AM4"/>
    <mergeCell ref="A1:AR1"/>
    <mergeCell ref="AO2:AO4"/>
    <mergeCell ref="AR2:AR4"/>
    <mergeCell ref="C2:C5"/>
    <mergeCell ref="B2:B5"/>
    <mergeCell ref="A2:A5"/>
    <mergeCell ref="D2:I4"/>
    <mergeCell ref="J2:O4"/>
    <mergeCell ref="P2:U4"/>
    <mergeCell ref="AN2:AN4"/>
    <mergeCell ref="AP2:AP4"/>
  </mergeCells>
  <pageMargins left="0.39" right="0.16" top="0.28000000000000003" bottom="0.21" header="0.3" footer="0.16"/>
  <pageSetup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27"/>
  <sheetViews>
    <sheetView workbookViewId="0">
      <selection activeCell="D2" sqref="D2:J4"/>
    </sheetView>
  </sheetViews>
  <sheetFormatPr defaultRowHeight="15"/>
  <cols>
    <col min="1" max="1" width="4.42578125" customWidth="1"/>
    <col min="3" max="3" width="18.85546875" customWidth="1"/>
    <col min="4" max="5" width="5.7109375" customWidth="1"/>
    <col min="9" max="9" width="5.42578125" customWidth="1"/>
    <col min="10" max="10" width="6.85546875" customWidth="1"/>
    <col min="11" max="11" width="5.140625" customWidth="1"/>
    <col min="12" max="12" width="6.85546875" customWidth="1"/>
    <col min="15" max="15" width="7" customWidth="1"/>
    <col min="16" max="16" width="5.85546875" customWidth="1"/>
    <col min="17" max="17" width="7" customWidth="1"/>
    <col min="18" max="18" width="5.5703125" customWidth="1"/>
    <col min="19" max="19" width="5.7109375" customWidth="1"/>
    <col min="21" max="21" width="7.7109375" customWidth="1"/>
    <col min="22" max="22" width="6.85546875" customWidth="1"/>
    <col min="23" max="23" width="5.140625" customWidth="1"/>
    <col min="24" max="24" width="7.28515625" customWidth="1"/>
    <col min="25" max="25" width="5.140625" customWidth="1"/>
    <col min="26" max="26" width="6.85546875" customWidth="1"/>
    <col min="30" max="30" width="5.42578125" customWidth="1"/>
    <col min="31" max="31" width="6.5703125" customWidth="1"/>
    <col min="32" max="32" width="6.140625" customWidth="1"/>
    <col min="35" max="35" width="7" customWidth="1"/>
    <col min="37" max="37" width="5.5703125" customWidth="1"/>
    <col min="38" max="38" width="7.140625" customWidth="1"/>
    <col min="39" max="39" width="6" customWidth="1"/>
    <col min="41" max="41" width="6.42578125" customWidth="1"/>
    <col min="42" max="42" width="9.28515625" customWidth="1"/>
    <col min="43" max="43" width="8.7109375" customWidth="1"/>
    <col min="44" max="44" width="5.85546875" customWidth="1"/>
    <col min="45" max="45" width="6.5703125" customWidth="1"/>
    <col min="46" max="46" width="5.5703125" customWidth="1"/>
    <col min="47" max="47" width="6.7109375" customWidth="1"/>
    <col min="49" max="49" width="7.85546875" customWidth="1"/>
    <col min="50" max="50" width="7.7109375" customWidth="1"/>
    <col min="52" max="52" width="6.28515625" customWidth="1"/>
    <col min="53" max="53" width="7.140625" customWidth="1"/>
    <col min="55" max="55" width="6.42578125" customWidth="1"/>
    <col min="57" max="57" width="6.5703125" customWidth="1"/>
  </cols>
  <sheetData>
    <row r="1" spans="1:57" ht="34.5" customHeight="1">
      <c r="A1" s="459" t="s">
        <v>411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1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</row>
    <row r="2" spans="1:57" ht="12.75" customHeight="1">
      <c r="A2" s="405" t="s">
        <v>0</v>
      </c>
      <c r="B2" s="405" t="s">
        <v>9</v>
      </c>
      <c r="C2" s="405" t="s">
        <v>5</v>
      </c>
      <c r="D2" s="386" t="s">
        <v>204</v>
      </c>
      <c r="E2" s="387"/>
      <c r="F2" s="387"/>
      <c r="G2" s="387"/>
      <c r="H2" s="387"/>
      <c r="I2" s="387"/>
      <c r="J2" s="388"/>
      <c r="K2" s="386" t="s">
        <v>210</v>
      </c>
      <c r="L2" s="387"/>
      <c r="M2" s="387"/>
      <c r="N2" s="387"/>
      <c r="O2" s="387"/>
      <c r="P2" s="387"/>
      <c r="Q2" s="388"/>
      <c r="R2" s="370" t="s">
        <v>212</v>
      </c>
      <c r="S2" s="371"/>
      <c r="T2" s="371"/>
      <c r="U2" s="371"/>
      <c r="V2" s="371"/>
      <c r="W2" s="371"/>
      <c r="X2" s="371"/>
      <c r="Y2" s="370" t="s">
        <v>3</v>
      </c>
      <c r="Z2" s="371"/>
      <c r="AA2" s="371"/>
      <c r="AB2" s="371"/>
      <c r="AC2" s="371"/>
      <c r="AD2" s="371"/>
      <c r="AE2" s="371"/>
      <c r="AF2" s="392" t="s">
        <v>213</v>
      </c>
      <c r="AG2" s="393"/>
      <c r="AH2" s="393"/>
      <c r="AI2" s="393"/>
      <c r="AJ2" s="393"/>
      <c r="AK2" s="393"/>
      <c r="AL2" s="394"/>
      <c r="AM2" s="392" t="s">
        <v>214</v>
      </c>
      <c r="AN2" s="393"/>
      <c r="AO2" s="404" t="s">
        <v>414</v>
      </c>
      <c r="AP2" s="457" t="s">
        <v>412</v>
      </c>
      <c r="AQ2" s="457" t="s">
        <v>17</v>
      </c>
      <c r="AR2" s="170"/>
      <c r="AS2" s="170"/>
      <c r="AT2" s="170"/>
      <c r="AU2" s="2"/>
    </row>
    <row r="3" spans="1:57" ht="8.25" customHeight="1">
      <c r="A3" s="462"/>
      <c r="B3" s="462"/>
      <c r="C3" s="462"/>
      <c r="D3" s="386"/>
      <c r="E3" s="387"/>
      <c r="F3" s="387"/>
      <c r="G3" s="387"/>
      <c r="H3" s="387"/>
      <c r="I3" s="387"/>
      <c r="J3" s="388"/>
      <c r="K3" s="386"/>
      <c r="L3" s="387"/>
      <c r="M3" s="387"/>
      <c r="N3" s="387"/>
      <c r="O3" s="387"/>
      <c r="P3" s="387"/>
      <c r="Q3" s="388"/>
      <c r="R3" s="370"/>
      <c r="S3" s="371"/>
      <c r="T3" s="371"/>
      <c r="U3" s="371"/>
      <c r="V3" s="371"/>
      <c r="W3" s="371"/>
      <c r="X3" s="371"/>
      <c r="Y3" s="370"/>
      <c r="Z3" s="371"/>
      <c r="AA3" s="371"/>
      <c r="AB3" s="371"/>
      <c r="AC3" s="371"/>
      <c r="AD3" s="371"/>
      <c r="AE3" s="371"/>
      <c r="AF3" s="392"/>
      <c r="AG3" s="393"/>
      <c r="AH3" s="393"/>
      <c r="AI3" s="393"/>
      <c r="AJ3" s="393"/>
      <c r="AK3" s="393"/>
      <c r="AL3" s="394"/>
      <c r="AM3" s="392"/>
      <c r="AN3" s="393"/>
      <c r="AO3" s="404"/>
      <c r="AP3" s="457"/>
      <c r="AQ3" s="457"/>
      <c r="AR3" s="170"/>
      <c r="AS3" s="170"/>
      <c r="AT3" s="170"/>
      <c r="AU3" s="2"/>
    </row>
    <row r="4" spans="1:57" ht="7.5" hidden="1" customHeight="1">
      <c r="A4" s="462"/>
      <c r="B4" s="462"/>
      <c r="C4" s="462"/>
      <c r="D4" s="307"/>
      <c r="E4" s="308"/>
      <c r="F4" s="308"/>
      <c r="G4" s="308"/>
      <c r="H4" s="308"/>
      <c r="I4" s="308"/>
      <c r="J4" s="309"/>
      <c r="K4" s="307"/>
      <c r="L4" s="308"/>
      <c r="M4" s="308"/>
      <c r="N4" s="308"/>
      <c r="O4" s="308"/>
      <c r="P4" s="308"/>
      <c r="Q4" s="309"/>
      <c r="R4" s="372"/>
      <c r="S4" s="373"/>
      <c r="T4" s="373"/>
      <c r="U4" s="373"/>
      <c r="V4" s="373"/>
      <c r="W4" s="373"/>
      <c r="X4" s="373"/>
      <c r="Y4" s="372"/>
      <c r="Z4" s="373"/>
      <c r="AA4" s="373"/>
      <c r="AB4" s="373"/>
      <c r="AC4" s="373"/>
      <c r="AD4" s="373"/>
      <c r="AE4" s="373"/>
      <c r="AF4" s="395"/>
      <c r="AG4" s="396"/>
      <c r="AH4" s="396"/>
      <c r="AI4" s="396"/>
      <c r="AJ4" s="396"/>
      <c r="AK4" s="396"/>
      <c r="AL4" s="397"/>
      <c r="AM4" s="171"/>
      <c r="AN4" s="172"/>
      <c r="AO4" s="404"/>
      <c r="AP4" s="457"/>
      <c r="AQ4" s="457"/>
      <c r="AR4" s="172"/>
      <c r="AS4" s="172"/>
      <c r="AT4" s="173"/>
    </row>
    <row r="5" spans="1:57" ht="47.25" customHeight="1">
      <c r="A5" s="462"/>
      <c r="B5" s="462"/>
      <c r="C5" s="462"/>
      <c r="D5" s="5" t="s">
        <v>205</v>
      </c>
      <c r="E5" s="5" t="s">
        <v>206</v>
      </c>
      <c r="F5" s="5" t="s">
        <v>207</v>
      </c>
      <c r="G5" s="5" t="s">
        <v>313</v>
      </c>
      <c r="H5" s="5" t="s">
        <v>209</v>
      </c>
      <c r="I5" s="165" t="s">
        <v>87</v>
      </c>
      <c r="J5" s="38" t="s">
        <v>17</v>
      </c>
      <c r="K5" s="5" t="s">
        <v>205</v>
      </c>
      <c r="L5" s="5" t="s">
        <v>206</v>
      </c>
      <c r="M5" s="5" t="s">
        <v>207</v>
      </c>
      <c r="N5" s="5" t="s">
        <v>313</v>
      </c>
      <c r="O5" s="5" t="s">
        <v>314</v>
      </c>
      <c r="P5" s="165" t="s">
        <v>87</v>
      </c>
      <c r="Q5" s="38" t="s">
        <v>17</v>
      </c>
      <c r="R5" s="5" t="s">
        <v>205</v>
      </c>
      <c r="S5" s="5" t="s">
        <v>206</v>
      </c>
      <c r="T5" s="5" t="s">
        <v>207</v>
      </c>
      <c r="U5" s="5" t="s">
        <v>313</v>
      </c>
      <c r="V5" s="5" t="s">
        <v>209</v>
      </c>
      <c r="W5" s="165" t="s">
        <v>87</v>
      </c>
      <c r="X5" s="38" t="s">
        <v>17</v>
      </c>
      <c r="Y5" s="5" t="s">
        <v>205</v>
      </c>
      <c r="Z5" s="5" t="s">
        <v>206</v>
      </c>
      <c r="AA5" s="5" t="s">
        <v>207</v>
      </c>
      <c r="AB5" s="5" t="s">
        <v>315</v>
      </c>
      <c r="AC5" s="5" t="s">
        <v>209</v>
      </c>
      <c r="AD5" s="5" t="s">
        <v>87</v>
      </c>
      <c r="AE5" s="38" t="s">
        <v>17</v>
      </c>
      <c r="AF5" s="5" t="s">
        <v>205</v>
      </c>
      <c r="AG5" s="5" t="s">
        <v>206</v>
      </c>
      <c r="AH5" s="5" t="s">
        <v>207</v>
      </c>
      <c r="AI5" s="5" t="s">
        <v>315</v>
      </c>
      <c r="AJ5" s="5" t="s">
        <v>209</v>
      </c>
      <c r="AK5" s="5" t="s">
        <v>87</v>
      </c>
      <c r="AL5" s="38" t="s">
        <v>17</v>
      </c>
      <c r="AM5" s="165" t="s">
        <v>87</v>
      </c>
      <c r="AN5" s="174" t="s">
        <v>17</v>
      </c>
      <c r="AO5" s="405"/>
      <c r="AP5" s="458"/>
      <c r="AQ5" s="458"/>
    </row>
    <row r="6" spans="1:57" ht="15.75">
      <c r="A6" s="135">
        <v>1</v>
      </c>
      <c r="B6" s="135">
        <v>801</v>
      </c>
      <c r="C6" s="160" t="s">
        <v>232</v>
      </c>
      <c r="D6" s="135">
        <v>8</v>
      </c>
      <c r="E6" s="135">
        <v>5</v>
      </c>
      <c r="F6" s="135">
        <v>5</v>
      </c>
      <c r="G6" s="135">
        <v>64</v>
      </c>
      <c r="H6" s="135">
        <v>82</v>
      </c>
      <c r="I6" s="135">
        <v>9</v>
      </c>
      <c r="J6" s="135" t="s">
        <v>380</v>
      </c>
      <c r="K6" s="135">
        <v>9</v>
      </c>
      <c r="L6" s="135">
        <v>4</v>
      </c>
      <c r="M6" s="135">
        <v>4</v>
      </c>
      <c r="N6" s="135">
        <v>67</v>
      </c>
      <c r="O6" s="135">
        <v>84</v>
      </c>
      <c r="P6" s="135">
        <v>9</v>
      </c>
      <c r="Q6" s="135" t="s">
        <v>380</v>
      </c>
      <c r="R6" s="135">
        <v>9</v>
      </c>
      <c r="S6" s="135">
        <v>5</v>
      </c>
      <c r="T6" s="135">
        <v>5</v>
      </c>
      <c r="U6" s="135">
        <v>65</v>
      </c>
      <c r="V6" s="135">
        <v>84</v>
      </c>
      <c r="W6" s="135">
        <v>9</v>
      </c>
      <c r="X6" s="135" t="s">
        <v>380</v>
      </c>
      <c r="Y6" s="135">
        <v>10</v>
      </c>
      <c r="Z6" s="135">
        <v>5</v>
      </c>
      <c r="AA6" s="135">
        <v>4</v>
      </c>
      <c r="AB6" s="135">
        <v>61</v>
      </c>
      <c r="AC6" s="135">
        <v>80</v>
      </c>
      <c r="AD6" s="135">
        <v>8</v>
      </c>
      <c r="AE6" s="135" t="s">
        <v>381</v>
      </c>
      <c r="AF6" s="135">
        <v>9</v>
      </c>
      <c r="AG6" s="135">
        <v>5</v>
      </c>
      <c r="AH6" s="135">
        <v>5</v>
      </c>
      <c r="AI6" s="135">
        <v>71</v>
      </c>
      <c r="AJ6" s="135">
        <v>90</v>
      </c>
      <c r="AK6" s="135">
        <v>9</v>
      </c>
      <c r="AL6" s="135" t="s">
        <v>380</v>
      </c>
      <c r="AM6" s="135">
        <v>9</v>
      </c>
      <c r="AN6" s="48" t="s">
        <v>380</v>
      </c>
      <c r="AO6" s="1">
        <v>420</v>
      </c>
      <c r="AP6" s="1">
        <v>9</v>
      </c>
      <c r="AQ6" s="1" t="s">
        <v>380</v>
      </c>
    </row>
    <row r="7" spans="1:57" ht="20.25" customHeight="1">
      <c r="A7" s="135">
        <v>2</v>
      </c>
      <c r="B7" s="135">
        <v>802</v>
      </c>
      <c r="C7" s="42" t="s">
        <v>231</v>
      </c>
      <c r="D7" s="135">
        <v>5</v>
      </c>
      <c r="E7" s="135">
        <v>4</v>
      </c>
      <c r="F7" s="135">
        <v>4</v>
      </c>
      <c r="G7" s="135">
        <v>44</v>
      </c>
      <c r="H7" s="135">
        <v>57</v>
      </c>
      <c r="I7" s="135">
        <v>6</v>
      </c>
      <c r="J7" s="135" t="s">
        <v>377</v>
      </c>
      <c r="K7" s="135">
        <v>8</v>
      </c>
      <c r="L7" s="135">
        <v>4</v>
      </c>
      <c r="M7" s="135">
        <v>4</v>
      </c>
      <c r="N7" s="135">
        <v>55</v>
      </c>
      <c r="O7" s="135">
        <v>71</v>
      </c>
      <c r="P7" s="135">
        <v>8</v>
      </c>
      <c r="Q7" s="135" t="s">
        <v>381</v>
      </c>
      <c r="R7" s="135">
        <v>7</v>
      </c>
      <c r="S7" s="135">
        <v>5</v>
      </c>
      <c r="T7" s="135">
        <v>5</v>
      </c>
      <c r="U7" s="135">
        <v>66</v>
      </c>
      <c r="V7" s="135">
        <v>83</v>
      </c>
      <c r="W7" s="135">
        <v>9</v>
      </c>
      <c r="X7" s="135" t="s">
        <v>380</v>
      </c>
      <c r="Y7" s="135">
        <v>8</v>
      </c>
      <c r="Z7" s="135">
        <v>5</v>
      </c>
      <c r="AA7" s="135">
        <v>4</v>
      </c>
      <c r="AB7" s="135">
        <v>51</v>
      </c>
      <c r="AC7" s="135">
        <v>68</v>
      </c>
      <c r="AD7" s="135">
        <v>7</v>
      </c>
      <c r="AE7" s="135" t="s">
        <v>379</v>
      </c>
      <c r="AF7" s="135">
        <v>9</v>
      </c>
      <c r="AG7" s="135">
        <v>5</v>
      </c>
      <c r="AH7" s="135">
        <v>5</v>
      </c>
      <c r="AI7" s="135">
        <v>44</v>
      </c>
      <c r="AJ7" s="135">
        <v>63</v>
      </c>
      <c r="AK7" s="135">
        <v>7</v>
      </c>
      <c r="AL7" s="135" t="s">
        <v>379</v>
      </c>
      <c r="AM7" s="135">
        <v>8</v>
      </c>
      <c r="AN7" s="48" t="s">
        <v>381</v>
      </c>
      <c r="AO7" s="1">
        <v>342</v>
      </c>
      <c r="AP7" s="1">
        <v>7</v>
      </c>
      <c r="AQ7" s="1" t="s">
        <v>379</v>
      </c>
    </row>
    <row r="8" spans="1:57" ht="18" customHeight="1">
      <c r="A8" s="135">
        <v>3</v>
      </c>
      <c r="B8" s="135">
        <v>803</v>
      </c>
      <c r="C8" s="35" t="s">
        <v>230</v>
      </c>
      <c r="D8" s="135">
        <v>9</v>
      </c>
      <c r="E8" s="135">
        <v>5</v>
      </c>
      <c r="F8" s="135">
        <v>5</v>
      </c>
      <c r="G8" s="135">
        <v>72</v>
      </c>
      <c r="H8" s="135">
        <v>91</v>
      </c>
      <c r="I8" s="135">
        <v>10</v>
      </c>
      <c r="J8" s="135" t="s">
        <v>375</v>
      </c>
      <c r="K8" s="135">
        <v>9</v>
      </c>
      <c r="L8" s="135">
        <v>4</v>
      </c>
      <c r="M8" s="135">
        <v>4</v>
      </c>
      <c r="N8" s="135">
        <v>75</v>
      </c>
      <c r="O8" s="135">
        <v>92</v>
      </c>
      <c r="P8" s="135">
        <v>10</v>
      </c>
      <c r="Q8" s="135" t="s">
        <v>375</v>
      </c>
      <c r="R8" s="135">
        <v>8</v>
      </c>
      <c r="S8" s="135">
        <v>5</v>
      </c>
      <c r="T8" s="135">
        <v>5</v>
      </c>
      <c r="U8" s="135">
        <v>63</v>
      </c>
      <c r="V8" s="135">
        <v>81</v>
      </c>
      <c r="W8" s="135">
        <v>9</v>
      </c>
      <c r="X8" s="135" t="s">
        <v>380</v>
      </c>
      <c r="Y8" s="135">
        <v>9</v>
      </c>
      <c r="Z8" s="135">
        <v>5</v>
      </c>
      <c r="AA8" s="135">
        <v>5</v>
      </c>
      <c r="AB8" s="135">
        <v>64</v>
      </c>
      <c r="AC8" s="135">
        <v>83</v>
      </c>
      <c r="AD8" s="135">
        <v>9</v>
      </c>
      <c r="AE8" s="135" t="s">
        <v>380</v>
      </c>
      <c r="AF8" s="135">
        <v>10</v>
      </c>
      <c r="AG8" s="135">
        <v>5</v>
      </c>
      <c r="AH8" s="135">
        <v>5</v>
      </c>
      <c r="AI8" s="135">
        <v>76</v>
      </c>
      <c r="AJ8" s="135">
        <v>96</v>
      </c>
      <c r="AK8" s="135">
        <v>10</v>
      </c>
      <c r="AL8" s="135" t="s">
        <v>375</v>
      </c>
      <c r="AM8" s="135">
        <v>9</v>
      </c>
      <c r="AN8" s="48" t="s">
        <v>380</v>
      </c>
      <c r="AO8" s="1">
        <v>443</v>
      </c>
      <c r="AP8" s="1">
        <v>9</v>
      </c>
      <c r="AQ8" s="1" t="s">
        <v>380</v>
      </c>
    </row>
    <row r="9" spans="1:57" ht="18.75" customHeight="1">
      <c r="A9" s="135">
        <v>4</v>
      </c>
      <c r="B9" s="135">
        <v>804</v>
      </c>
      <c r="C9" s="35" t="s">
        <v>233</v>
      </c>
      <c r="D9" s="135">
        <v>5</v>
      </c>
      <c r="E9" s="135">
        <v>4</v>
      </c>
      <c r="F9" s="135">
        <v>3</v>
      </c>
      <c r="G9" s="135">
        <v>33</v>
      </c>
      <c r="H9" s="135">
        <v>45</v>
      </c>
      <c r="I9" s="135">
        <v>5</v>
      </c>
      <c r="J9" s="135" t="s">
        <v>376</v>
      </c>
      <c r="K9" s="135">
        <v>7</v>
      </c>
      <c r="L9" s="135">
        <v>3</v>
      </c>
      <c r="M9" s="135">
        <v>4</v>
      </c>
      <c r="N9" s="135">
        <v>39</v>
      </c>
      <c r="O9" s="135">
        <v>53</v>
      </c>
      <c r="P9" s="135">
        <v>6</v>
      </c>
      <c r="Q9" s="135" t="s">
        <v>377</v>
      </c>
      <c r="R9" s="135">
        <v>6</v>
      </c>
      <c r="S9" s="135">
        <v>5</v>
      </c>
      <c r="T9" s="135">
        <v>5</v>
      </c>
      <c r="U9" s="135">
        <v>53</v>
      </c>
      <c r="V9" s="135">
        <v>69</v>
      </c>
      <c r="W9" s="135">
        <v>7</v>
      </c>
      <c r="X9" s="135" t="s">
        <v>379</v>
      </c>
      <c r="Y9" s="135">
        <v>8</v>
      </c>
      <c r="Z9" s="135">
        <v>5</v>
      </c>
      <c r="AA9" s="135">
        <v>4</v>
      </c>
      <c r="AB9" s="135">
        <v>29</v>
      </c>
      <c r="AC9" s="135">
        <v>46</v>
      </c>
      <c r="AD9" s="135">
        <v>5</v>
      </c>
      <c r="AE9" s="135" t="s">
        <v>376</v>
      </c>
      <c r="AF9" s="135">
        <v>7</v>
      </c>
      <c r="AG9" s="135">
        <v>4</v>
      </c>
      <c r="AH9" s="135">
        <v>4</v>
      </c>
      <c r="AI9" s="135">
        <v>48</v>
      </c>
      <c r="AJ9" s="135">
        <v>63</v>
      </c>
      <c r="AK9" s="135">
        <v>7</v>
      </c>
      <c r="AL9" s="135" t="s">
        <v>379</v>
      </c>
      <c r="AM9" s="135">
        <v>8</v>
      </c>
      <c r="AN9" s="48" t="s">
        <v>381</v>
      </c>
      <c r="AO9" s="1">
        <v>276</v>
      </c>
      <c r="AP9" s="1">
        <v>6</v>
      </c>
      <c r="AQ9" s="1" t="s">
        <v>377</v>
      </c>
    </row>
    <row r="10" spans="1:57" ht="18" customHeight="1">
      <c r="A10" s="10">
        <v>5</v>
      </c>
      <c r="B10" s="135">
        <v>805</v>
      </c>
      <c r="C10" s="35" t="s">
        <v>154</v>
      </c>
      <c r="D10" s="135">
        <v>7</v>
      </c>
      <c r="E10" s="135">
        <v>5</v>
      </c>
      <c r="F10" s="135">
        <v>5</v>
      </c>
      <c r="G10" s="135">
        <v>63</v>
      </c>
      <c r="H10" s="135">
        <v>80</v>
      </c>
      <c r="I10" s="135">
        <v>8</v>
      </c>
      <c r="J10" s="135" t="s">
        <v>381</v>
      </c>
      <c r="K10" s="135">
        <v>9</v>
      </c>
      <c r="L10" s="135">
        <v>3</v>
      </c>
      <c r="M10" s="135">
        <v>4</v>
      </c>
      <c r="N10" s="135">
        <v>60</v>
      </c>
      <c r="O10" s="135">
        <v>76</v>
      </c>
      <c r="P10" s="135">
        <v>8</v>
      </c>
      <c r="Q10" s="135" t="s">
        <v>381</v>
      </c>
      <c r="R10" s="135">
        <v>8</v>
      </c>
      <c r="S10" s="135">
        <v>5</v>
      </c>
      <c r="T10" s="135">
        <v>5</v>
      </c>
      <c r="U10" s="135">
        <v>58</v>
      </c>
      <c r="V10" s="135">
        <v>76</v>
      </c>
      <c r="W10" s="135">
        <v>8</v>
      </c>
      <c r="X10" s="135" t="s">
        <v>381</v>
      </c>
      <c r="Y10" s="135">
        <v>10</v>
      </c>
      <c r="Z10" s="135">
        <v>5</v>
      </c>
      <c r="AA10" s="135">
        <v>5</v>
      </c>
      <c r="AB10" s="135">
        <v>71</v>
      </c>
      <c r="AC10" s="135">
        <v>91</v>
      </c>
      <c r="AD10" s="135">
        <v>10</v>
      </c>
      <c r="AE10" s="135" t="s">
        <v>375</v>
      </c>
      <c r="AF10" s="135">
        <v>10</v>
      </c>
      <c r="AG10" s="135">
        <v>5</v>
      </c>
      <c r="AH10" s="135">
        <v>5</v>
      </c>
      <c r="AI10" s="135">
        <v>70</v>
      </c>
      <c r="AJ10" s="135">
        <v>90</v>
      </c>
      <c r="AK10" s="135">
        <v>9</v>
      </c>
      <c r="AL10" s="135" t="s">
        <v>380</v>
      </c>
      <c r="AM10" s="135">
        <v>10</v>
      </c>
      <c r="AN10" s="48" t="s">
        <v>375</v>
      </c>
      <c r="AO10" s="1">
        <v>413</v>
      </c>
      <c r="AP10" s="1">
        <v>9</v>
      </c>
      <c r="AQ10" s="1" t="s">
        <v>380</v>
      </c>
    </row>
    <row r="11" spans="1:57" ht="18.75" customHeight="1">
      <c r="A11" s="10">
        <v>6</v>
      </c>
      <c r="B11" s="135">
        <v>806</v>
      </c>
      <c r="C11" s="160" t="s">
        <v>234</v>
      </c>
      <c r="D11" s="135">
        <v>5</v>
      </c>
      <c r="E11" s="135">
        <v>4</v>
      </c>
      <c r="F11" s="135">
        <v>4</v>
      </c>
      <c r="G11" s="135">
        <v>45</v>
      </c>
      <c r="H11" s="135">
        <v>58</v>
      </c>
      <c r="I11" s="135">
        <v>6</v>
      </c>
      <c r="J11" s="135" t="s">
        <v>377</v>
      </c>
      <c r="K11" s="135">
        <v>8</v>
      </c>
      <c r="L11" s="135">
        <v>4</v>
      </c>
      <c r="M11" s="135">
        <v>4</v>
      </c>
      <c r="N11" s="135">
        <v>52</v>
      </c>
      <c r="O11" s="135">
        <v>68</v>
      </c>
      <c r="P11" s="135">
        <v>7</v>
      </c>
      <c r="Q11" s="135" t="s">
        <v>379</v>
      </c>
      <c r="R11" s="135">
        <v>7</v>
      </c>
      <c r="S11" s="135">
        <v>5</v>
      </c>
      <c r="T11" s="135">
        <v>4</v>
      </c>
      <c r="U11" s="135">
        <v>35</v>
      </c>
      <c r="V11" s="135">
        <v>51</v>
      </c>
      <c r="W11" s="135">
        <v>6</v>
      </c>
      <c r="X11" s="135" t="s">
        <v>377</v>
      </c>
      <c r="Y11" s="135">
        <v>8</v>
      </c>
      <c r="Z11" s="135">
        <v>5</v>
      </c>
      <c r="AA11" s="135">
        <v>4</v>
      </c>
      <c r="AB11" s="135">
        <v>31</v>
      </c>
      <c r="AC11" s="135">
        <v>48</v>
      </c>
      <c r="AD11" s="135">
        <v>5</v>
      </c>
      <c r="AE11" s="135" t="s">
        <v>376</v>
      </c>
      <c r="AF11" s="135">
        <v>6</v>
      </c>
      <c r="AG11" s="135">
        <v>4</v>
      </c>
      <c r="AH11" s="135">
        <v>4</v>
      </c>
      <c r="AI11" s="135">
        <v>44</v>
      </c>
      <c r="AJ11" s="135">
        <v>58</v>
      </c>
      <c r="AK11" s="135">
        <v>6</v>
      </c>
      <c r="AL11" s="135" t="s">
        <v>377</v>
      </c>
      <c r="AM11" s="135">
        <v>8</v>
      </c>
      <c r="AN11" s="48" t="s">
        <v>381</v>
      </c>
      <c r="AO11" s="1">
        <v>283</v>
      </c>
      <c r="AP11" s="1">
        <v>6</v>
      </c>
      <c r="AQ11" s="1" t="s">
        <v>377</v>
      </c>
    </row>
    <row r="12" spans="1:57" ht="15.75">
      <c r="A12" s="10">
        <v>7</v>
      </c>
      <c r="B12" s="135">
        <v>807</v>
      </c>
      <c r="C12" s="160" t="s">
        <v>361</v>
      </c>
      <c r="D12" s="135">
        <v>6</v>
      </c>
      <c r="E12" s="135">
        <v>4</v>
      </c>
      <c r="F12" s="135">
        <v>4</v>
      </c>
      <c r="G12" s="135">
        <v>61</v>
      </c>
      <c r="H12" s="135">
        <v>75</v>
      </c>
      <c r="I12" s="135">
        <v>8</v>
      </c>
      <c r="J12" s="135" t="s">
        <v>413</v>
      </c>
      <c r="K12" s="135">
        <v>8</v>
      </c>
      <c r="L12" s="135">
        <v>4</v>
      </c>
      <c r="M12" s="135">
        <v>4</v>
      </c>
      <c r="N12" s="135">
        <v>60</v>
      </c>
      <c r="O12" s="135">
        <v>76</v>
      </c>
      <c r="P12" s="135">
        <v>8</v>
      </c>
      <c r="Q12" s="135" t="s">
        <v>381</v>
      </c>
      <c r="R12" s="135">
        <v>6</v>
      </c>
      <c r="S12" s="135">
        <v>5</v>
      </c>
      <c r="T12" s="135">
        <v>5</v>
      </c>
      <c r="U12" s="135">
        <v>51</v>
      </c>
      <c r="V12" s="135">
        <v>67</v>
      </c>
      <c r="W12" s="135">
        <v>7</v>
      </c>
      <c r="X12" s="135" t="s">
        <v>379</v>
      </c>
      <c r="Y12" s="135">
        <v>8</v>
      </c>
      <c r="Z12" s="135">
        <v>5</v>
      </c>
      <c r="AA12" s="135">
        <v>4</v>
      </c>
      <c r="AB12" s="135">
        <v>46</v>
      </c>
      <c r="AC12" s="135">
        <v>63</v>
      </c>
      <c r="AD12" s="135">
        <v>7</v>
      </c>
      <c r="AE12" s="135" t="s">
        <v>379</v>
      </c>
      <c r="AF12" s="135">
        <v>10</v>
      </c>
      <c r="AG12" s="135">
        <v>5</v>
      </c>
      <c r="AH12" s="135">
        <v>5</v>
      </c>
      <c r="AI12" s="135">
        <v>70</v>
      </c>
      <c r="AJ12" s="135">
        <v>90</v>
      </c>
      <c r="AK12" s="135">
        <v>9</v>
      </c>
      <c r="AL12" s="135" t="s">
        <v>380</v>
      </c>
      <c r="AM12" s="135">
        <v>9</v>
      </c>
      <c r="AN12" s="48" t="s">
        <v>380</v>
      </c>
      <c r="AO12" s="1">
        <v>371</v>
      </c>
      <c r="AP12" s="1">
        <v>8</v>
      </c>
      <c r="AQ12" s="1" t="s">
        <v>381</v>
      </c>
      <c r="AR12" s="2"/>
    </row>
    <row r="13" spans="1:57" ht="15.75">
      <c r="A13" s="10">
        <v>8</v>
      </c>
      <c r="B13" s="135">
        <v>808</v>
      </c>
      <c r="C13" s="42" t="s">
        <v>155</v>
      </c>
      <c r="D13" s="135">
        <v>5</v>
      </c>
      <c r="E13" s="135">
        <v>4</v>
      </c>
      <c r="F13" s="135">
        <v>4</v>
      </c>
      <c r="G13" s="135">
        <v>37</v>
      </c>
      <c r="H13" s="135">
        <v>50</v>
      </c>
      <c r="I13" s="135">
        <v>5</v>
      </c>
      <c r="J13" s="135" t="s">
        <v>376</v>
      </c>
      <c r="K13" s="135">
        <v>7</v>
      </c>
      <c r="L13" s="135">
        <v>3</v>
      </c>
      <c r="M13" s="135">
        <v>4</v>
      </c>
      <c r="N13" s="135">
        <v>48</v>
      </c>
      <c r="O13" s="135">
        <v>62</v>
      </c>
      <c r="P13" s="135">
        <v>7</v>
      </c>
      <c r="Q13" s="135" t="s">
        <v>379</v>
      </c>
      <c r="R13" s="135">
        <v>6</v>
      </c>
      <c r="S13" s="135">
        <v>5</v>
      </c>
      <c r="T13" s="135">
        <v>5</v>
      </c>
      <c r="U13" s="135">
        <v>52</v>
      </c>
      <c r="V13" s="135">
        <v>68</v>
      </c>
      <c r="W13" s="135">
        <v>7</v>
      </c>
      <c r="X13" s="135" t="s">
        <v>379</v>
      </c>
      <c r="Y13" s="135">
        <v>8</v>
      </c>
      <c r="Z13" s="135">
        <v>5</v>
      </c>
      <c r="AA13" s="135">
        <v>4</v>
      </c>
      <c r="AB13" s="135">
        <v>42</v>
      </c>
      <c r="AC13" s="135">
        <v>59</v>
      </c>
      <c r="AD13" s="135">
        <v>6</v>
      </c>
      <c r="AE13" s="135" t="s">
        <v>377</v>
      </c>
      <c r="AF13" s="135">
        <v>7</v>
      </c>
      <c r="AG13" s="135">
        <v>4.5</v>
      </c>
      <c r="AH13" s="135">
        <v>4.5</v>
      </c>
      <c r="AI13" s="135">
        <v>53</v>
      </c>
      <c r="AJ13" s="135">
        <v>69</v>
      </c>
      <c r="AK13" s="135">
        <v>7</v>
      </c>
      <c r="AL13" s="135" t="s">
        <v>379</v>
      </c>
      <c r="AM13" s="135">
        <v>8</v>
      </c>
      <c r="AN13" s="48" t="s">
        <v>381</v>
      </c>
      <c r="AO13" s="1">
        <v>308</v>
      </c>
      <c r="AP13" s="1">
        <v>7</v>
      </c>
      <c r="AQ13" s="1" t="s">
        <v>379</v>
      </c>
    </row>
    <row r="14" spans="1:57" ht="18.75" customHeight="1">
      <c r="A14" s="10">
        <v>9</v>
      </c>
      <c r="B14" s="135">
        <v>809</v>
      </c>
      <c r="C14" s="42" t="s">
        <v>362</v>
      </c>
      <c r="D14" s="135">
        <v>5</v>
      </c>
      <c r="E14" s="135">
        <v>4</v>
      </c>
      <c r="F14" s="135">
        <v>3</v>
      </c>
      <c r="G14" s="135">
        <v>31</v>
      </c>
      <c r="H14" s="135">
        <v>43</v>
      </c>
      <c r="I14" s="135">
        <v>5</v>
      </c>
      <c r="J14" s="135" t="s">
        <v>376</v>
      </c>
      <c r="K14" s="135">
        <v>7</v>
      </c>
      <c r="L14" s="135">
        <v>4</v>
      </c>
      <c r="M14" s="135">
        <v>4</v>
      </c>
      <c r="N14" s="135">
        <v>27</v>
      </c>
      <c r="O14" s="135">
        <v>42</v>
      </c>
      <c r="P14" s="135">
        <v>5</v>
      </c>
      <c r="Q14" s="135" t="s">
        <v>376</v>
      </c>
      <c r="R14" s="135">
        <v>3</v>
      </c>
      <c r="S14" s="135">
        <v>4</v>
      </c>
      <c r="T14" s="135">
        <v>4</v>
      </c>
      <c r="U14" s="135">
        <v>31</v>
      </c>
      <c r="V14" s="135">
        <v>42</v>
      </c>
      <c r="W14" s="135">
        <v>5</v>
      </c>
      <c r="X14" s="135" t="s">
        <v>376</v>
      </c>
      <c r="Y14" s="135">
        <v>8</v>
      </c>
      <c r="Z14" s="135">
        <v>5</v>
      </c>
      <c r="AA14" s="135">
        <v>4</v>
      </c>
      <c r="AB14" s="135">
        <v>27</v>
      </c>
      <c r="AC14" s="135">
        <v>44</v>
      </c>
      <c r="AD14" s="135">
        <v>5</v>
      </c>
      <c r="AE14" s="135" t="s">
        <v>376</v>
      </c>
      <c r="AF14" s="135">
        <v>6</v>
      </c>
      <c r="AG14" s="135">
        <v>4</v>
      </c>
      <c r="AH14" s="135">
        <v>4</v>
      </c>
      <c r="AI14" s="135">
        <v>44</v>
      </c>
      <c r="AJ14" s="135">
        <v>58</v>
      </c>
      <c r="AK14" s="135">
        <v>6</v>
      </c>
      <c r="AL14" s="135" t="s">
        <v>377</v>
      </c>
      <c r="AM14" s="135">
        <v>7</v>
      </c>
      <c r="AN14" s="48" t="s">
        <v>379</v>
      </c>
      <c r="AO14" s="1">
        <v>229</v>
      </c>
      <c r="AP14" s="1">
        <v>5</v>
      </c>
      <c r="AQ14" s="1" t="s">
        <v>376</v>
      </c>
    </row>
    <row r="15" spans="1:57" ht="19.5" customHeight="1">
      <c r="A15" s="10">
        <v>10</v>
      </c>
      <c r="B15" s="135">
        <v>810</v>
      </c>
      <c r="C15" s="160" t="s">
        <v>49</v>
      </c>
      <c r="D15" s="135">
        <v>7</v>
      </c>
      <c r="E15" s="135">
        <v>5</v>
      </c>
      <c r="F15" s="135">
        <v>5</v>
      </c>
      <c r="G15" s="135">
        <v>63</v>
      </c>
      <c r="H15" s="135">
        <v>80</v>
      </c>
      <c r="I15" s="135">
        <v>8</v>
      </c>
      <c r="J15" s="135" t="s">
        <v>381</v>
      </c>
      <c r="K15" s="135">
        <v>8</v>
      </c>
      <c r="L15" s="135">
        <v>4</v>
      </c>
      <c r="M15" s="135">
        <v>4</v>
      </c>
      <c r="N15" s="135">
        <v>67</v>
      </c>
      <c r="O15" s="135">
        <v>83</v>
      </c>
      <c r="P15" s="135">
        <v>9</v>
      </c>
      <c r="Q15" s="135" t="s">
        <v>380</v>
      </c>
      <c r="R15" s="135">
        <v>9</v>
      </c>
      <c r="S15" s="135">
        <v>5</v>
      </c>
      <c r="T15" s="135">
        <v>5</v>
      </c>
      <c r="U15" s="135">
        <v>53</v>
      </c>
      <c r="V15" s="135">
        <v>72</v>
      </c>
      <c r="W15" s="135">
        <v>8</v>
      </c>
      <c r="X15" s="135" t="s">
        <v>381</v>
      </c>
      <c r="Y15" s="135">
        <v>9</v>
      </c>
      <c r="Z15" s="135">
        <v>5</v>
      </c>
      <c r="AA15" s="135">
        <v>4</v>
      </c>
      <c r="AB15" s="135">
        <v>46</v>
      </c>
      <c r="AC15" s="135">
        <v>64</v>
      </c>
      <c r="AD15" s="135">
        <v>7</v>
      </c>
      <c r="AE15" s="135" t="s">
        <v>379</v>
      </c>
      <c r="AF15" s="135">
        <v>9</v>
      </c>
      <c r="AG15" s="135">
        <v>5</v>
      </c>
      <c r="AH15" s="135">
        <v>5</v>
      </c>
      <c r="AI15" s="135">
        <v>59</v>
      </c>
      <c r="AJ15" s="135">
        <v>78</v>
      </c>
      <c r="AK15" s="135">
        <v>8</v>
      </c>
      <c r="AL15" s="135" t="s">
        <v>381</v>
      </c>
      <c r="AM15" s="135">
        <v>10</v>
      </c>
      <c r="AN15" s="48" t="s">
        <v>375</v>
      </c>
      <c r="AO15" s="1">
        <v>377</v>
      </c>
      <c r="AP15" s="1">
        <v>8</v>
      </c>
      <c r="AQ15" s="1" t="s">
        <v>381</v>
      </c>
    </row>
    <row r="16" spans="1:57" ht="15.75">
      <c r="A16" s="10">
        <v>11</v>
      </c>
      <c r="B16" s="135">
        <v>811</v>
      </c>
      <c r="C16" s="43" t="s">
        <v>123</v>
      </c>
      <c r="D16" s="135">
        <v>7</v>
      </c>
      <c r="E16" s="135">
        <v>5</v>
      </c>
      <c r="F16" s="135">
        <v>5</v>
      </c>
      <c r="G16" s="135">
        <v>64</v>
      </c>
      <c r="H16" s="135">
        <v>81</v>
      </c>
      <c r="I16" s="135">
        <v>9</v>
      </c>
      <c r="J16" s="135" t="s">
        <v>380</v>
      </c>
      <c r="K16" s="135">
        <v>9</v>
      </c>
      <c r="L16" s="135">
        <v>4</v>
      </c>
      <c r="M16" s="135">
        <v>4</v>
      </c>
      <c r="N16" s="135">
        <v>64</v>
      </c>
      <c r="O16" s="135">
        <v>81</v>
      </c>
      <c r="P16" s="135">
        <v>9</v>
      </c>
      <c r="Q16" s="135" t="s">
        <v>380</v>
      </c>
      <c r="R16" s="135">
        <v>10</v>
      </c>
      <c r="S16" s="135">
        <v>5</v>
      </c>
      <c r="T16" s="135">
        <v>5</v>
      </c>
      <c r="U16" s="135">
        <v>66</v>
      </c>
      <c r="V16" s="135">
        <v>86</v>
      </c>
      <c r="W16" s="135">
        <v>9</v>
      </c>
      <c r="X16" s="135" t="s">
        <v>380</v>
      </c>
      <c r="Y16" s="135">
        <v>9</v>
      </c>
      <c r="Z16" s="135">
        <v>5</v>
      </c>
      <c r="AA16" s="135">
        <v>5</v>
      </c>
      <c r="AB16" s="135">
        <v>68</v>
      </c>
      <c r="AC16" s="135">
        <v>87</v>
      </c>
      <c r="AD16" s="135">
        <v>9</v>
      </c>
      <c r="AE16" s="135" t="s">
        <v>380</v>
      </c>
      <c r="AF16" s="135">
        <v>9</v>
      </c>
      <c r="AG16" s="135">
        <v>5</v>
      </c>
      <c r="AH16" s="135">
        <v>5</v>
      </c>
      <c r="AI16" s="135">
        <v>68</v>
      </c>
      <c r="AJ16" s="135">
        <v>87</v>
      </c>
      <c r="AK16" s="135">
        <v>9</v>
      </c>
      <c r="AL16" s="135" t="s">
        <v>380</v>
      </c>
      <c r="AM16" s="135">
        <v>10</v>
      </c>
      <c r="AN16" s="48" t="s">
        <v>375</v>
      </c>
      <c r="AO16" s="1">
        <v>422</v>
      </c>
      <c r="AP16" s="1">
        <v>9</v>
      </c>
      <c r="AQ16" s="1" t="s">
        <v>380</v>
      </c>
    </row>
    <row r="17" spans="1:43" ht="15.75">
      <c r="A17" s="10">
        <v>12</v>
      </c>
      <c r="B17" s="135">
        <v>812</v>
      </c>
      <c r="C17" s="43" t="s">
        <v>124</v>
      </c>
      <c r="D17" s="135">
        <v>6</v>
      </c>
      <c r="E17" s="135">
        <v>4</v>
      </c>
      <c r="F17" s="135">
        <v>4</v>
      </c>
      <c r="G17" s="135">
        <v>51</v>
      </c>
      <c r="H17" s="135">
        <v>65</v>
      </c>
      <c r="I17" s="135">
        <v>7</v>
      </c>
      <c r="J17" s="135" t="s">
        <v>379</v>
      </c>
      <c r="K17" s="135">
        <v>6</v>
      </c>
      <c r="L17" s="135">
        <v>3</v>
      </c>
      <c r="M17" s="135">
        <v>4</v>
      </c>
      <c r="N17" s="135">
        <v>46</v>
      </c>
      <c r="O17" s="135">
        <v>58</v>
      </c>
      <c r="P17" s="135">
        <v>6</v>
      </c>
      <c r="Q17" s="135" t="s">
        <v>377</v>
      </c>
      <c r="R17" s="135">
        <v>7</v>
      </c>
      <c r="S17" s="135">
        <v>5</v>
      </c>
      <c r="T17" s="135">
        <v>5</v>
      </c>
      <c r="U17" s="135">
        <v>51</v>
      </c>
      <c r="V17" s="135">
        <v>68</v>
      </c>
      <c r="W17" s="135">
        <v>7</v>
      </c>
      <c r="X17" s="135" t="s">
        <v>379</v>
      </c>
      <c r="Y17" s="135">
        <v>8</v>
      </c>
      <c r="Z17" s="135">
        <v>5</v>
      </c>
      <c r="AA17" s="135">
        <v>4</v>
      </c>
      <c r="AB17" s="135">
        <v>41</v>
      </c>
      <c r="AC17" s="135">
        <v>58</v>
      </c>
      <c r="AD17" s="135">
        <v>6</v>
      </c>
      <c r="AE17" s="135" t="s">
        <v>377</v>
      </c>
      <c r="AF17" s="135">
        <v>8</v>
      </c>
      <c r="AG17" s="135">
        <v>4.5</v>
      </c>
      <c r="AH17" s="135">
        <v>4.5</v>
      </c>
      <c r="AI17" s="135">
        <v>50</v>
      </c>
      <c r="AJ17" s="135">
        <v>67</v>
      </c>
      <c r="AK17" s="135">
        <v>7</v>
      </c>
      <c r="AL17" s="135" t="s">
        <v>379</v>
      </c>
      <c r="AM17" s="135">
        <v>9</v>
      </c>
      <c r="AN17" s="48" t="s">
        <v>380</v>
      </c>
      <c r="AO17" s="1">
        <v>316</v>
      </c>
      <c r="AP17" s="1">
        <v>7</v>
      </c>
      <c r="AQ17" s="1" t="s">
        <v>379</v>
      </c>
    </row>
    <row r="18" spans="1:43" ht="17.25" customHeight="1">
      <c r="A18" s="10">
        <v>13</v>
      </c>
      <c r="B18" s="135">
        <v>813</v>
      </c>
      <c r="C18" s="43" t="s">
        <v>125</v>
      </c>
      <c r="D18" s="135">
        <v>7</v>
      </c>
      <c r="E18" s="135">
        <v>5</v>
      </c>
      <c r="F18" s="135">
        <v>5</v>
      </c>
      <c r="G18" s="135">
        <v>68</v>
      </c>
      <c r="H18" s="135">
        <v>85</v>
      </c>
      <c r="I18" s="135">
        <v>9</v>
      </c>
      <c r="J18" s="135" t="s">
        <v>380</v>
      </c>
      <c r="K18" s="135">
        <v>9</v>
      </c>
      <c r="L18" s="135">
        <v>4</v>
      </c>
      <c r="M18" s="135">
        <v>4</v>
      </c>
      <c r="N18" s="135">
        <v>67</v>
      </c>
      <c r="O18" s="135">
        <v>84</v>
      </c>
      <c r="P18" s="135">
        <v>9</v>
      </c>
      <c r="Q18" s="135" t="s">
        <v>380</v>
      </c>
      <c r="R18" s="135">
        <v>9</v>
      </c>
      <c r="S18" s="135">
        <v>5</v>
      </c>
      <c r="T18" s="135">
        <v>5</v>
      </c>
      <c r="U18" s="135">
        <v>72</v>
      </c>
      <c r="V18" s="135">
        <v>91</v>
      </c>
      <c r="W18" s="135">
        <v>10</v>
      </c>
      <c r="X18" s="135" t="s">
        <v>375</v>
      </c>
      <c r="Y18" s="135">
        <v>9</v>
      </c>
      <c r="Z18" s="135">
        <v>5</v>
      </c>
      <c r="AA18" s="135">
        <v>4</v>
      </c>
      <c r="AB18" s="135">
        <v>58</v>
      </c>
      <c r="AC18" s="135">
        <v>76</v>
      </c>
      <c r="AD18" s="135">
        <v>8</v>
      </c>
      <c r="AE18" s="135" t="s">
        <v>381</v>
      </c>
      <c r="AF18" s="135">
        <v>9</v>
      </c>
      <c r="AG18" s="135">
        <v>5</v>
      </c>
      <c r="AH18" s="135">
        <v>5</v>
      </c>
      <c r="AI18" s="135">
        <v>72</v>
      </c>
      <c r="AJ18" s="135">
        <v>91</v>
      </c>
      <c r="AK18" s="135">
        <v>10</v>
      </c>
      <c r="AL18" s="135" t="s">
        <v>375</v>
      </c>
      <c r="AM18" s="135">
        <v>9</v>
      </c>
      <c r="AN18" s="48" t="s">
        <v>380</v>
      </c>
      <c r="AO18" s="1">
        <v>427</v>
      </c>
      <c r="AP18" s="1">
        <v>9</v>
      </c>
      <c r="AQ18" s="1" t="s">
        <v>380</v>
      </c>
    </row>
    <row r="19" spans="1:43" ht="16.5" customHeight="1">
      <c r="A19" s="65">
        <v>14</v>
      </c>
      <c r="B19" s="65">
        <v>814</v>
      </c>
      <c r="C19" s="43" t="s">
        <v>126</v>
      </c>
      <c r="D19" s="65">
        <v>10</v>
      </c>
      <c r="E19" s="65">
        <v>5</v>
      </c>
      <c r="F19" s="65">
        <v>5</v>
      </c>
      <c r="G19" s="65">
        <v>73</v>
      </c>
      <c r="H19" s="65">
        <v>93</v>
      </c>
      <c r="I19" s="65">
        <v>10</v>
      </c>
      <c r="J19" s="65" t="s">
        <v>375</v>
      </c>
      <c r="K19" s="65">
        <v>9</v>
      </c>
      <c r="L19" s="65">
        <v>5</v>
      </c>
      <c r="M19" s="65">
        <v>4</v>
      </c>
      <c r="N19" s="65">
        <v>76</v>
      </c>
      <c r="O19" s="65">
        <v>94</v>
      </c>
      <c r="P19" s="65">
        <v>10</v>
      </c>
      <c r="Q19" s="65" t="s">
        <v>375</v>
      </c>
      <c r="R19" s="65">
        <v>8</v>
      </c>
      <c r="S19" s="65">
        <v>5</v>
      </c>
      <c r="T19" s="65">
        <v>5</v>
      </c>
      <c r="U19" s="65">
        <v>65</v>
      </c>
      <c r="V19" s="65">
        <v>83</v>
      </c>
      <c r="W19" s="65">
        <v>9</v>
      </c>
      <c r="X19" s="65" t="s">
        <v>380</v>
      </c>
      <c r="Y19" s="65">
        <v>10</v>
      </c>
      <c r="Z19" s="65">
        <v>5</v>
      </c>
      <c r="AA19" s="65">
        <v>4</v>
      </c>
      <c r="AB19" s="65">
        <v>64</v>
      </c>
      <c r="AC19" s="65">
        <v>83</v>
      </c>
      <c r="AD19" s="65">
        <v>9</v>
      </c>
      <c r="AE19" s="65" t="s">
        <v>380</v>
      </c>
      <c r="AF19" s="65">
        <v>10</v>
      </c>
      <c r="AG19" s="65">
        <v>5</v>
      </c>
      <c r="AH19" s="65">
        <v>5</v>
      </c>
      <c r="AI19" s="65">
        <v>65</v>
      </c>
      <c r="AJ19" s="65">
        <v>85</v>
      </c>
      <c r="AK19" s="65">
        <v>9</v>
      </c>
      <c r="AL19" s="65" t="s">
        <v>380</v>
      </c>
      <c r="AM19" s="65">
        <v>9</v>
      </c>
      <c r="AN19" s="175" t="s">
        <v>380</v>
      </c>
      <c r="AO19" s="1">
        <v>438</v>
      </c>
      <c r="AP19" s="1">
        <v>9</v>
      </c>
      <c r="AQ19" s="1" t="s">
        <v>380</v>
      </c>
    </row>
    <row r="20" spans="1:43" ht="18.75" customHeight="1">
      <c r="A20" s="10">
        <v>15</v>
      </c>
      <c r="B20" s="135">
        <v>815</v>
      </c>
      <c r="C20" s="43" t="s">
        <v>127</v>
      </c>
      <c r="D20" s="45">
        <v>6</v>
      </c>
      <c r="E20" s="45">
        <v>4</v>
      </c>
      <c r="F20" s="45">
        <v>4</v>
      </c>
      <c r="G20" s="45">
        <v>41</v>
      </c>
      <c r="H20" s="45">
        <v>55</v>
      </c>
      <c r="I20" s="45">
        <v>6</v>
      </c>
      <c r="J20" s="45" t="s">
        <v>377</v>
      </c>
      <c r="K20" s="45">
        <v>6</v>
      </c>
      <c r="L20" s="45">
        <v>3</v>
      </c>
      <c r="M20" s="45">
        <v>3</v>
      </c>
      <c r="N20" s="45">
        <v>29</v>
      </c>
      <c r="O20" s="45">
        <v>41</v>
      </c>
      <c r="P20" s="45">
        <v>5</v>
      </c>
      <c r="Q20" s="45" t="s">
        <v>376</v>
      </c>
      <c r="R20" s="45">
        <v>5</v>
      </c>
      <c r="S20" s="45">
        <v>4</v>
      </c>
      <c r="T20" s="45">
        <v>4</v>
      </c>
      <c r="U20" s="45">
        <v>31</v>
      </c>
      <c r="V20" s="45">
        <v>44</v>
      </c>
      <c r="W20" s="45">
        <v>5</v>
      </c>
      <c r="X20" s="45" t="s">
        <v>376</v>
      </c>
      <c r="Y20" s="45">
        <v>8</v>
      </c>
      <c r="Z20" s="45">
        <v>5</v>
      </c>
      <c r="AA20" s="45">
        <v>4</v>
      </c>
      <c r="AB20" s="45">
        <v>31</v>
      </c>
      <c r="AC20" s="45">
        <v>48</v>
      </c>
      <c r="AD20" s="45">
        <v>5</v>
      </c>
      <c r="AE20" s="45" t="s">
        <v>376</v>
      </c>
      <c r="AF20" s="45">
        <v>6</v>
      </c>
      <c r="AG20" s="45">
        <v>4</v>
      </c>
      <c r="AH20" s="45">
        <v>4</v>
      </c>
      <c r="AI20" s="45">
        <v>32</v>
      </c>
      <c r="AJ20" s="45">
        <v>46</v>
      </c>
      <c r="AK20" s="45">
        <v>5</v>
      </c>
      <c r="AL20" s="45" t="s">
        <v>376</v>
      </c>
      <c r="AM20" s="45">
        <v>7</v>
      </c>
      <c r="AN20" s="176" t="s">
        <v>379</v>
      </c>
      <c r="AO20" s="1">
        <v>234</v>
      </c>
      <c r="AP20" s="1">
        <v>5</v>
      </c>
      <c r="AQ20" s="1" t="s">
        <v>376</v>
      </c>
    </row>
    <row r="21" spans="1:43" ht="31.5">
      <c r="A21" s="10">
        <v>16</v>
      </c>
      <c r="B21" s="135">
        <v>816</v>
      </c>
      <c r="C21" s="43" t="s">
        <v>235</v>
      </c>
      <c r="D21" s="45">
        <v>9</v>
      </c>
      <c r="E21" s="45">
        <v>5</v>
      </c>
      <c r="F21" s="45">
        <v>5</v>
      </c>
      <c r="G21" s="45">
        <v>71</v>
      </c>
      <c r="H21" s="45">
        <v>90</v>
      </c>
      <c r="I21" s="45">
        <v>9</v>
      </c>
      <c r="J21" s="45" t="s">
        <v>380</v>
      </c>
      <c r="K21" s="45">
        <v>9</v>
      </c>
      <c r="L21" s="45">
        <v>4</v>
      </c>
      <c r="M21" s="45">
        <v>4</v>
      </c>
      <c r="N21" s="45">
        <v>75</v>
      </c>
      <c r="O21" s="45">
        <v>92</v>
      </c>
      <c r="P21" s="45">
        <v>10</v>
      </c>
      <c r="Q21" s="45" t="s">
        <v>375</v>
      </c>
      <c r="R21" s="45">
        <v>10</v>
      </c>
      <c r="S21" s="45">
        <v>5</v>
      </c>
      <c r="T21" s="45">
        <v>5</v>
      </c>
      <c r="U21" s="45">
        <v>78</v>
      </c>
      <c r="V21" s="45">
        <v>98</v>
      </c>
      <c r="W21" s="45">
        <v>10</v>
      </c>
      <c r="X21" s="45" t="s">
        <v>375</v>
      </c>
      <c r="Y21" s="45">
        <v>10</v>
      </c>
      <c r="Z21" s="45">
        <v>5</v>
      </c>
      <c r="AA21" s="45">
        <v>5</v>
      </c>
      <c r="AB21" s="45">
        <v>73</v>
      </c>
      <c r="AC21" s="45">
        <v>93</v>
      </c>
      <c r="AD21" s="45">
        <v>10</v>
      </c>
      <c r="AE21" s="45" t="s">
        <v>375</v>
      </c>
      <c r="AF21" s="45">
        <v>10</v>
      </c>
      <c r="AG21" s="45">
        <v>5</v>
      </c>
      <c r="AH21" s="45">
        <v>5</v>
      </c>
      <c r="AI21" s="45">
        <v>78</v>
      </c>
      <c r="AJ21" s="45">
        <v>98</v>
      </c>
      <c r="AK21" s="45">
        <v>10</v>
      </c>
      <c r="AL21" s="45" t="s">
        <v>375</v>
      </c>
      <c r="AM21" s="45">
        <v>10</v>
      </c>
      <c r="AN21" s="176" t="s">
        <v>375</v>
      </c>
      <c r="AO21" s="1">
        <v>471</v>
      </c>
      <c r="AP21" s="1">
        <v>10</v>
      </c>
      <c r="AQ21" s="1" t="s">
        <v>375</v>
      </c>
    </row>
    <row r="22" spans="1:43">
      <c r="A22" s="135">
        <v>17</v>
      </c>
      <c r="B22" s="135">
        <v>817</v>
      </c>
      <c r="C22" s="64" t="s">
        <v>221</v>
      </c>
      <c r="D22" s="45">
        <v>5</v>
      </c>
      <c r="E22" s="45">
        <v>4</v>
      </c>
      <c r="F22" s="45">
        <v>4</v>
      </c>
      <c r="G22" s="45">
        <v>51</v>
      </c>
      <c r="H22" s="45">
        <v>64</v>
      </c>
      <c r="I22" s="45">
        <v>7</v>
      </c>
      <c r="J22" s="45" t="s">
        <v>379</v>
      </c>
      <c r="K22" s="45">
        <v>8</v>
      </c>
      <c r="L22" s="45">
        <v>4</v>
      </c>
      <c r="M22" s="45">
        <v>4</v>
      </c>
      <c r="N22" s="45">
        <v>61</v>
      </c>
      <c r="O22" s="45">
        <v>77</v>
      </c>
      <c r="P22" s="45">
        <v>8</v>
      </c>
      <c r="Q22" s="45" t="s">
        <v>381</v>
      </c>
      <c r="R22" s="45">
        <v>5</v>
      </c>
      <c r="S22" s="45">
        <v>5</v>
      </c>
      <c r="T22" s="45">
        <v>5</v>
      </c>
      <c r="U22" s="45">
        <v>51</v>
      </c>
      <c r="V22" s="45">
        <v>69</v>
      </c>
      <c r="W22" s="45">
        <v>7</v>
      </c>
      <c r="X22" s="45" t="s">
        <v>379</v>
      </c>
      <c r="Y22" s="45">
        <v>8</v>
      </c>
      <c r="Z22" s="45">
        <v>5</v>
      </c>
      <c r="AA22" s="45">
        <v>4</v>
      </c>
      <c r="AB22" s="45">
        <v>43</v>
      </c>
      <c r="AC22" s="45">
        <v>60</v>
      </c>
      <c r="AD22" s="45">
        <v>6</v>
      </c>
      <c r="AE22" s="45" t="s">
        <v>377</v>
      </c>
      <c r="AF22" s="45">
        <v>7</v>
      </c>
      <c r="AG22" s="45">
        <v>4</v>
      </c>
      <c r="AH22" s="45">
        <v>5</v>
      </c>
      <c r="AI22" s="45">
        <v>63</v>
      </c>
      <c r="AJ22" s="45">
        <v>79</v>
      </c>
      <c r="AK22" s="45">
        <v>8</v>
      </c>
      <c r="AL22" s="45" t="s">
        <v>381</v>
      </c>
      <c r="AM22" s="45">
        <v>9</v>
      </c>
      <c r="AN22" s="176" t="s">
        <v>380</v>
      </c>
      <c r="AO22" s="1">
        <v>349</v>
      </c>
      <c r="AP22" s="1">
        <v>7</v>
      </c>
      <c r="AQ22" s="1" t="s">
        <v>379</v>
      </c>
    </row>
    <row r="23" spans="1:43" ht="17.25" customHeight="1">
      <c r="A23" s="135">
        <v>18</v>
      </c>
      <c r="B23" s="135">
        <v>818</v>
      </c>
      <c r="C23" s="64" t="s">
        <v>222</v>
      </c>
      <c r="D23" s="45">
        <v>5</v>
      </c>
      <c r="E23" s="45">
        <v>4</v>
      </c>
      <c r="F23" s="45">
        <v>4</v>
      </c>
      <c r="G23" s="45">
        <v>45</v>
      </c>
      <c r="H23" s="45">
        <v>58</v>
      </c>
      <c r="I23" s="45">
        <v>6</v>
      </c>
      <c r="J23" s="45" t="s">
        <v>377</v>
      </c>
      <c r="K23" s="45">
        <v>9</v>
      </c>
      <c r="L23" s="45">
        <v>4</v>
      </c>
      <c r="M23" s="45">
        <v>4</v>
      </c>
      <c r="N23" s="45">
        <v>64</v>
      </c>
      <c r="O23" s="45">
        <v>81</v>
      </c>
      <c r="P23" s="45">
        <v>9</v>
      </c>
      <c r="Q23" s="45" t="s">
        <v>380</v>
      </c>
      <c r="R23" s="45">
        <v>9</v>
      </c>
      <c r="S23" s="45">
        <v>5</v>
      </c>
      <c r="T23" s="45">
        <v>5</v>
      </c>
      <c r="U23" s="45">
        <v>58</v>
      </c>
      <c r="V23" s="45">
        <v>77</v>
      </c>
      <c r="W23" s="45">
        <v>8</v>
      </c>
      <c r="X23" s="45" t="s">
        <v>381</v>
      </c>
      <c r="Y23" s="45">
        <v>9</v>
      </c>
      <c r="Z23" s="45">
        <v>5</v>
      </c>
      <c r="AA23" s="45">
        <v>4</v>
      </c>
      <c r="AB23" s="45">
        <v>52</v>
      </c>
      <c r="AC23" s="45">
        <v>70</v>
      </c>
      <c r="AD23" s="45">
        <v>7</v>
      </c>
      <c r="AE23" s="45" t="s">
        <v>379</v>
      </c>
      <c r="AF23" s="45">
        <v>9</v>
      </c>
      <c r="AG23" s="45">
        <v>5</v>
      </c>
      <c r="AH23" s="45">
        <v>5</v>
      </c>
      <c r="AI23" s="45">
        <v>45</v>
      </c>
      <c r="AJ23" s="45">
        <v>64</v>
      </c>
      <c r="AK23" s="45">
        <v>7</v>
      </c>
      <c r="AL23" s="45" t="s">
        <v>379</v>
      </c>
      <c r="AM23" s="45">
        <v>9</v>
      </c>
      <c r="AN23" s="176" t="s">
        <v>380</v>
      </c>
      <c r="AO23" s="1">
        <v>350</v>
      </c>
      <c r="AP23" s="1">
        <v>7</v>
      </c>
      <c r="AQ23" s="1" t="s">
        <v>379</v>
      </c>
    </row>
    <row r="24" spans="1:43">
      <c r="A24" s="135">
        <v>19</v>
      </c>
      <c r="B24" s="135">
        <v>819</v>
      </c>
      <c r="C24" s="64" t="s">
        <v>236</v>
      </c>
      <c r="D24" s="45">
        <v>5</v>
      </c>
      <c r="E24" s="45">
        <v>4</v>
      </c>
      <c r="F24" s="45">
        <v>4</v>
      </c>
      <c r="G24" s="45">
        <v>53</v>
      </c>
      <c r="H24" s="45">
        <v>66</v>
      </c>
      <c r="I24" s="45">
        <v>7</v>
      </c>
      <c r="J24" s="45" t="s">
        <v>379</v>
      </c>
      <c r="K24" s="45">
        <v>9</v>
      </c>
      <c r="L24" s="45">
        <v>4</v>
      </c>
      <c r="M24" s="45">
        <v>4</v>
      </c>
      <c r="N24" s="45">
        <v>71</v>
      </c>
      <c r="O24" s="45">
        <v>88</v>
      </c>
      <c r="P24" s="45">
        <v>9</v>
      </c>
      <c r="Q24" s="45" t="s">
        <v>380</v>
      </c>
      <c r="R24" s="45">
        <v>7</v>
      </c>
      <c r="S24" s="45">
        <v>5</v>
      </c>
      <c r="T24" s="45">
        <v>5</v>
      </c>
      <c r="U24" s="45">
        <v>64</v>
      </c>
      <c r="V24" s="45">
        <v>81</v>
      </c>
      <c r="W24" s="45">
        <v>9</v>
      </c>
      <c r="X24" s="45" t="s">
        <v>380</v>
      </c>
      <c r="Y24" s="45">
        <v>8</v>
      </c>
      <c r="Z24" s="45">
        <v>5</v>
      </c>
      <c r="AA24" s="45">
        <v>5</v>
      </c>
      <c r="AB24" s="45">
        <v>37</v>
      </c>
      <c r="AC24" s="45">
        <v>55</v>
      </c>
      <c r="AD24" s="45">
        <v>6</v>
      </c>
      <c r="AE24" s="45" t="s">
        <v>377</v>
      </c>
      <c r="AF24" s="45">
        <v>9</v>
      </c>
      <c r="AG24" s="45">
        <v>5</v>
      </c>
      <c r="AH24" s="45">
        <v>4</v>
      </c>
      <c r="AI24" s="45">
        <v>55</v>
      </c>
      <c r="AJ24" s="45">
        <v>73</v>
      </c>
      <c r="AK24" s="45">
        <v>8</v>
      </c>
      <c r="AL24" s="45" t="s">
        <v>381</v>
      </c>
      <c r="AM24" s="45">
        <v>8</v>
      </c>
      <c r="AN24" s="176" t="s">
        <v>381</v>
      </c>
      <c r="AO24" s="1">
        <v>363</v>
      </c>
      <c r="AP24" s="1">
        <v>8</v>
      </c>
      <c r="AQ24" s="1" t="s">
        <v>381</v>
      </c>
    </row>
    <row r="25" spans="1:43" ht="18.75" customHeight="1">
      <c r="A25" s="135">
        <v>20</v>
      </c>
      <c r="B25" s="135">
        <v>820</v>
      </c>
      <c r="C25" s="64" t="s">
        <v>223</v>
      </c>
      <c r="D25" s="45">
        <v>6</v>
      </c>
      <c r="E25" s="45">
        <v>5</v>
      </c>
      <c r="F25" s="45">
        <v>4</v>
      </c>
      <c r="G25" s="45">
        <v>53</v>
      </c>
      <c r="H25" s="45">
        <v>68</v>
      </c>
      <c r="I25" s="45">
        <v>7</v>
      </c>
      <c r="J25" s="45" t="s">
        <v>379</v>
      </c>
      <c r="K25" s="45">
        <v>9</v>
      </c>
      <c r="L25" s="45">
        <v>5</v>
      </c>
      <c r="M25" s="45">
        <v>4</v>
      </c>
      <c r="N25" s="45">
        <v>70</v>
      </c>
      <c r="O25" s="45">
        <v>88</v>
      </c>
      <c r="P25" s="45">
        <v>9</v>
      </c>
      <c r="Q25" s="45" t="s">
        <v>380</v>
      </c>
      <c r="R25" s="45">
        <v>8</v>
      </c>
      <c r="S25" s="45">
        <v>5</v>
      </c>
      <c r="T25" s="45">
        <v>5</v>
      </c>
      <c r="U25" s="45">
        <v>73</v>
      </c>
      <c r="V25" s="45">
        <v>91</v>
      </c>
      <c r="W25" s="45">
        <v>10</v>
      </c>
      <c r="X25" s="45" t="s">
        <v>375</v>
      </c>
      <c r="Y25" s="45">
        <v>10</v>
      </c>
      <c r="Z25" s="45">
        <v>5</v>
      </c>
      <c r="AA25" s="45">
        <v>4</v>
      </c>
      <c r="AB25" s="45">
        <v>59</v>
      </c>
      <c r="AC25" s="45">
        <v>78</v>
      </c>
      <c r="AD25" s="45">
        <v>8</v>
      </c>
      <c r="AE25" s="45" t="s">
        <v>381</v>
      </c>
      <c r="AF25" s="45">
        <v>9</v>
      </c>
      <c r="AG25" s="45">
        <v>5</v>
      </c>
      <c r="AH25" s="45">
        <v>5</v>
      </c>
      <c r="AI25" s="45">
        <v>73</v>
      </c>
      <c r="AJ25" s="45">
        <v>92</v>
      </c>
      <c r="AK25" s="45">
        <v>10</v>
      </c>
      <c r="AL25" s="45" t="s">
        <v>375</v>
      </c>
      <c r="AM25" s="45">
        <v>9</v>
      </c>
      <c r="AN25" s="176" t="s">
        <v>380</v>
      </c>
      <c r="AO25" s="1">
        <v>417</v>
      </c>
      <c r="AP25" s="1">
        <v>9</v>
      </c>
      <c r="AQ25" s="1" t="s">
        <v>380</v>
      </c>
    </row>
    <row r="26" spans="1:43" ht="16.5" customHeight="1">
      <c r="A26" s="135">
        <v>21</v>
      </c>
      <c r="B26" s="135">
        <v>821</v>
      </c>
      <c r="C26" s="64" t="s">
        <v>269</v>
      </c>
      <c r="D26" s="45">
        <v>8</v>
      </c>
      <c r="E26" s="45">
        <v>5</v>
      </c>
      <c r="F26" s="45">
        <v>5</v>
      </c>
      <c r="G26" s="45">
        <v>67</v>
      </c>
      <c r="H26" s="45">
        <v>85</v>
      </c>
      <c r="I26" s="45">
        <v>9</v>
      </c>
      <c r="J26" s="45" t="s">
        <v>380</v>
      </c>
      <c r="K26" s="45">
        <v>9</v>
      </c>
      <c r="L26" s="45">
        <v>5</v>
      </c>
      <c r="M26" s="45">
        <v>4</v>
      </c>
      <c r="N26" s="45">
        <v>68</v>
      </c>
      <c r="O26" s="45">
        <v>86</v>
      </c>
      <c r="P26" s="45">
        <v>9</v>
      </c>
      <c r="Q26" s="45" t="s">
        <v>380</v>
      </c>
      <c r="R26" s="45">
        <v>9</v>
      </c>
      <c r="S26" s="45">
        <v>5</v>
      </c>
      <c r="T26" s="45">
        <v>5</v>
      </c>
      <c r="U26" s="45">
        <v>62</v>
      </c>
      <c r="V26" s="45">
        <v>81</v>
      </c>
      <c r="W26" s="45">
        <v>9</v>
      </c>
      <c r="X26" s="45" t="s">
        <v>380</v>
      </c>
      <c r="Y26" s="45">
        <v>8</v>
      </c>
      <c r="Z26" s="45">
        <v>5</v>
      </c>
      <c r="AA26" s="45">
        <v>4</v>
      </c>
      <c r="AB26" s="45">
        <v>47</v>
      </c>
      <c r="AC26" s="45">
        <v>64</v>
      </c>
      <c r="AD26" s="45">
        <v>7</v>
      </c>
      <c r="AE26" s="45" t="s">
        <v>379</v>
      </c>
      <c r="AF26" s="45">
        <v>10</v>
      </c>
      <c r="AG26" s="45">
        <v>5</v>
      </c>
      <c r="AH26" s="45">
        <v>5</v>
      </c>
      <c r="AI26" s="45">
        <v>62</v>
      </c>
      <c r="AJ26" s="45">
        <v>82</v>
      </c>
      <c r="AK26" s="45">
        <v>9</v>
      </c>
      <c r="AL26" s="45" t="s">
        <v>380</v>
      </c>
      <c r="AM26" s="45">
        <v>9</v>
      </c>
      <c r="AN26" s="176" t="s">
        <v>380</v>
      </c>
      <c r="AO26" s="1">
        <v>398</v>
      </c>
      <c r="AP26" s="1">
        <v>8</v>
      </c>
      <c r="AQ26" s="1" t="s">
        <v>381</v>
      </c>
    </row>
    <row r="27" spans="1:43">
      <c r="A27" s="135">
        <v>22</v>
      </c>
      <c r="B27" s="135">
        <v>822</v>
      </c>
      <c r="C27" s="64" t="s">
        <v>363</v>
      </c>
      <c r="D27" s="45">
        <v>5</v>
      </c>
      <c r="E27" s="45">
        <v>4</v>
      </c>
      <c r="F27" s="45">
        <v>4</v>
      </c>
      <c r="G27" s="45">
        <v>53</v>
      </c>
      <c r="H27" s="45">
        <v>66</v>
      </c>
      <c r="I27" s="45">
        <v>7</v>
      </c>
      <c r="J27" s="45" t="s">
        <v>379</v>
      </c>
      <c r="K27" s="45">
        <v>9</v>
      </c>
      <c r="L27" s="45">
        <v>5</v>
      </c>
      <c r="M27" s="45">
        <v>4</v>
      </c>
      <c r="N27" s="45">
        <v>63</v>
      </c>
      <c r="O27" s="45">
        <v>81</v>
      </c>
      <c r="P27" s="45">
        <v>9</v>
      </c>
      <c r="Q27" s="45" t="s">
        <v>380</v>
      </c>
      <c r="R27" s="45">
        <v>7</v>
      </c>
      <c r="S27" s="45">
        <v>5</v>
      </c>
      <c r="T27" s="45">
        <v>4</v>
      </c>
      <c r="U27" s="45">
        <v>45</v>
      </c>
      <c r="V27" s="45">
        <v>62</v>
      </c>
      <c r="W27" s="45">
        <v>7</v>
      </c>
      <c r="X27" s="45" t="s">
        <v>379</v>
      </c>
      <c r="Y27" s="45">
        <v>8</v>
      </c>
      <c r="Z27" s="45">
        <v>5</v>
      </c>
      <c r="AA27" s="45">
        <v>4</v>
      </c>
      <c r="AB27" s="45">
        <v>30</v>
      </c>
      <c r="AC27" s="45">
        <v>47</v>
      </c>
      <c r="AD27" s="45">
        <v>5</v>
      </c>
      <c r="AE27" s="45" t="s">
        <v>376</v>
      </c>
      <c r="AF27" s="45">
        <v>9</v>
      </c>
      <c r="AG27" s="45">
        <v>5</v>
      </c>
      <c r="AH27" s="45">
        <v>4</v>
      </c>
      <c r="AI27" s="45">
        <v>57</v>
      </c>
      <c r="AJ27" s="45">
        <v>75</v>
      </c>
      <c r="AK27" s="45">
        <v>8</v>
      </c>
      <c r="AL27" s="45" t="s">
        <v>381</v>
      </c>
      <c r="AM27" s="45">
        <v>8</v>
      </c>
      <c r="AN27" s="176" t="s">
        <v>381</v>
      </c>
      <c r="AO27" s="1">
        <v>331</v>
      </c>
      <c r="AP27" s="1">
        <v>7</v>
      </c>
      <c r="AQ27" s="1" t="s">
        <v>379</v>
      </c>
    </row>
  </sheetData>
  <mergeCells count="13">
    <mergeCell ref="AP2:AP5"/>
    <mergeCell ref="AQ2:AQ5"/>
    <mergeCell ref="A1:AQ1"/>
    <mergeCell ref="A2:A5"/>
    <mergeCell ref="B2:B5"/>
    <mergeCell ref="C2:C5"/>
    <mergeCell ref="D2:J4"/>
    <mergeCell ref="K2:Q4"/>
    <mergeCell ref="R2:X4"/>
    <mergeCell ref="Y2:AE4"/>
    <mergeCell ref="AF2:AL4"/>
    <mergeCell ref="AM2:AN3"/>
    <mergeCell ref="AO2:AO5"/>
  </mergeCells>
  <pageMargins left="0.5" right="0.44" top="0.71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1st</vt:lpstr>
      <vt:lpstr>2nd</vt:lpstr>
      <vt:lpstr>3rd</vt:lpstr>
      <vt:lpstr>4th</vt:lpstr>
      <vt:lpstr>5th  </vt:lpstr>
      <vt:lpstr>6th</vt:lpstr>
      <vt:lpstr>7th </vt:lpstr>
      <vt:lpstr>8th </vt:lpstr>
      <vt:lpstr>9th </vt:lpstr>
      <vt:lpstr>10th</vt:lpstr>
      <vt:lpstr>11th </vt:lpstr>
      <vt:lpstr>12th</vt:lpstr>
      <vt:lpstr>LKG</vt:lpstr>
      <vt:lpstr>UKG</vt:lpstr>
      <vt:lpstr>'11th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</dc:creator>
  <cp:lastModifiedBy>abhilashi</cp:lastModifiedBy>
  <cp:lastPrinted>2020-07-13T06:00:13Z</cp:lastPrinted>
  <dcterms:created xsi:type="dcterms:W3CDTF">2014-05-26T19:32:12Z</dcterms:created>
  <dcterms:modified xsi:type="dcterms:W3CDTF">2020-07-13T09:14:13Z</dcterms:modified>
</cp:coreProperties>
</file>